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https://wrightservicecorpia-my.sharepoint.com/personal/pchen_cnutility_com/Documents/Desktop/Working/"/>
    </mc:Choice>
  </mc:AlternateContent>
  <xr:revisionPtr revIDLastSave="365" documentId="8_{BAB2CBFF-FF96-4BC5-96D0-60B97E598E35}" xr6:coauthVersionLast="36" xr6:coauthVersionMax="36" xr10:uidLastSave="{96CE9A45-732C-4CD6-A0E2-28109E793501}"/>
  <bookViews>
    <workbookView xWindow="0" yWindow="0" windowWidth="28800" windowHeight="11625" xr2:uid="{0FEE6E2C-1D96-4158-93A0-B91620414E96}"/>
  </bookViews>
  <sheets>
    <sheet name="Tree Risk Model" sheetId="3" r:id="rId1"/>
    <sheet name="Likelihood of Failure (LoF) " sheetId="1" r:id="rId2"/>
    <sheet name="Impact Strike Score (IS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4" i="3" l="1"/>
  <c r="D13" i="3"/>
  <c r="D12" i="3"/>
  <c r="D11" i="3"/>
  <c r="D6" i="3"/>
  <c r="D5" i="3"/>
  <c r="D4" i="3"/>
  <c r="D18" i="3" l="1"/>
  <c r="D17" i="3"/>
  <c r="D19" i="3" l="1"/>
  <c r="D20" i="3" s="1"/>
  <c r="E20" i="3" s="1"/>
</calcChain>
</file>

<file path=xl/sharedStrings.xml><?xml version="1.0" encoding="utf-8"?>
<sst xmlns="http://schemas.openxmlformats.org/spreadsheetml/2006/main" count="150" uniqueCount="119">
  <si>
    <t>Score</t>
  </si>
  <si>
    <t>Moderate Lean (8-25 degree lean)</t>
  </si>
  <si>
    <t>Slight or No Lean (&lt;7 degree lean)</t>
  </si>
  <si>
    <t>Heavy Lean (25+ degree lean)</t>
  </si>
  <si>
    <t>Tree Lean (TL)</t>
  </si>
  <si>
    <t>Tree Height Factor (THF)</t>
  </si>
  <si>
    <t>RCD-1.0x</t>
  </si>
  <si>
    <t>1.1x-1.4x</t>
  </si>
  <si>
    <t>1.5x-2.0x</t>
  </si>
  <si>
    <t>2.0x+</t>
  </si>
  <si>
    <t>Site Condition Attributes (SCA)</t>
  </si>
  <si>
    <t>No Impact</t>
  </si>
  <si>
    <t>Areas known to be affected by introduced tree pathogens (Bark Beetle)</t>
  </si>
  <si>
    <t>Change in drainage</t>
  </si>
  <si>
    <t>History of repeated outages on circuit (evidence of splicing)</t>
  </si>
  <si>
    <t>Soils prone to slides</t>
  </si>
  <si>
    <t>Change in grade</t>
  </si>
  <si>
    <t>Fire damage</t>
  </si>
  <si>
    <t>High winds</t>
  </si>
  <si>
    <t>High stand density with single species composition</t>
  </si>
  <si>
    <t>Cultural disturbance to landscape - natural or unnatural</t>
  </si>
  <si>
    <t>Construction – including trenching, paving or road construction</t>
  </si>
  <si>
    <t>Areas of recent clearing/thinning/logging/new edge</t>
  </si>
  <si>
    <t>No defects</t>
  </si>
  <si>
    <t>Minor defects (small codom top,  nuisance insect/mistletoe infestation, unfavorable species)</t>
  </si>
  <si>
    <t xml:space="preserve">Moderate defects (moderate rot, epicormic sprouts, large codom top, multiple trunks, severe insect/mistletoe infestation, early stages of serious disease, exposed roots, some minor or moderate defects that have an additive effect) </t>
  </si>
  <si>
    <t>Major defects (crack in trunk, prevalent rot, history of branch/trunk failure, codominant, prevalent signs of serious disease, several minor and/or moderate defects)</t>
  </si>
  <si>
    <t>Tree has failed, uprooted, or is currently failing/uprooting and requires immediate attention</t>
  </si>
  <si>
    <t>No Score, P1 Only</t>
  </si>
  <si>
    <t>Overall Tree Condition (OTC)</t>
  </si>
  <si>
    <t>Small codom top (top 1/4 of tree height)</t>
  </si>
  <si>
    <t>Moderate codom top (1/2-3/4 of tree height)</t>
  </si>
  <si>
    <t>Large codom top (1/4 to 1/2 tree height)</t>
  </si>
  <si>
    <t>Multiple trunks, very low codom (bottom 1/4 of tree height)</t>
  </si>
  <si>
    <t>Nuisance insect or mistletoe</t>
  </si>
  <si>
    <t xml:space="preserve">Moderate insect or mistletoe </t>
  </si>
  <si>
    <t>Severe insect or mistletoe infestation</t>
  </si>
  <si>
    <t>Dead branches/dead top</t>
  </si>
  <si>
    <t>Dieback of twigs or branches</t>
  </si>
  <si>
    <t>Fungal fruiting bodies</t>
  </si>
  <si>
    <t>Minor rot</t>
  </si>
  <si>
    <t>Moderate rot</t>
  </si>
  <si>
    <t>Prevelant rot</t>
  </si>
  <si>
    <t>Major rot</t>
  </si>
  <si>
    <t>Minor included Bark</t>
  </si>
  <si>
    <t>Major included Bark</t>
  </si>
  <si>
    <t>Poor Pruning Practices</t>
  </si>
  <si>
    <t>Weak, unsound branch attachments</t>
  </si>
  <si>
    <t>Species prone to failure</t>
  </si>
  <si>
    <t xml:space="preserve">Early stages of serious disease </t>
  </si>
  <si>
    <t>Prevelant signs of serious disease</t>
  </si>
  <si>
    <t>Epicormic sprouts</t>
  </si>
  <si>
    <t>Minor exposed or girdling roots (&lt;25%)</t>
  </si>
  <si>
    <t>Moderate exposed or girdling roots (25-50%)</t>
  </si>
  <si>
    <t>Serious exposed or girdling roots (&gt;50%)</t>
  </si>
  <si>
    <t>Crack in trunk</t>
  </si>
  <si>
    <t>Major cracks</t>
  </si>
  <si>
    <t>Seams/ribs</t>
  </si>
  <si>
    <t>History of branch failure</t>
  </si>
  <si>
    <t>History of trunk failure</t>
  </si>
  <si>
    <t>Tree dead</t>
  </si>
  <si>
    <t>Basal wound</t>
  </si>
  <si>
    <t>Bleeding/resinous</t>
  </si>
  <si>
    <t>Live crown ratio &lt;50%</t>
  </si>
  <si>
    <t>Structurally unsound trunk/poor taper</t>
  </si>
  <si>
    <t>Tree Defects (TD)</t>
  </si>
  <si>
    <r>
      <rPr>
        <b/>
        <sz val="11"/>
        <color theme="1"/>
        <rFont val="Calibri"/>
        <family val="2"/>
        <scheme val="minor"/>
      </rPr>
      <t>Selected Value (SV)</t>
    </r>
    <r>
      <rPr>
        <sz val="11"/>
        <color theme="1"/>
        <rFont val="Calibri"/>
        <family val="2"/>
        <scheme val="minor"/>
      </rPr>
      <t>= SUM(CHOICEVALUES(</t>
    </r>
    <r>
      <rPr>
        <b/>
        <i/>
        <sz val="11"/>
        <color theme="1"/>
        <rFont val="Calibri"/>
        <family val="2"/>
        <scheme val="minor"/>
      </rPr>
      <t>TD</t>
    </r>
    <r>
      <rPr>
        <sz val="11"/>
        <color theme="1"/>
        <rFont val="Calibri"/>
        <family val="2"/>
        <scheme val="minor"/>
      </rPr>
      <t>))</t>
    </r>
  </si>
  <si>
    <r>
      <rPr>
        <b/>
        <sz val="11"/>
        <color theme="1"/>
        <rFont val="Calibri"/>
        <family val="2"/>
        <scheme val="minor"/>
      </rPr>
      <t>Defect Impact (DI</t>
    </r>
    <r>
      <rPr>
        <sz val="11"/>
        <color theme="1"/>
        <rFont val="Calibri"/>
        <family val="2"/>
        <scheme val="minor"/>
      </rPr>
      <t xml:space="preserve">)= </t>
    </r>
  </si>
  <si>
    <r>
      <t>ELSE IF (</t>
    </r>
    <r>
      <rPr>
        <b/>
        <i/>
        <sz val="11"/>
        <color theme="1"/>
        <rFont val="Calibri"/>
        <family val="2"/>
        <scheme val="minor"/>
      </rPr>
      <t xml:space="preserve">SV </t>
    </r>
    <r>
      <rPr>
        <sz val="11"/>
        <color theme="1"/>
        <rFont val="Calibri"/>
        <family val="2"/>
        <scheme val="minor"/>
      </rPr>
      <t xml:space="preserve">≥ 50), then </t>
    </r>
    <r>
      <rPr>
        <b/>
        <u/>
        <sz val="11"/>
        <color theme="1"/>
        <rFont val="Calibri"/>
        <family val="2"/>
        <scheme val="minor"/>
      </rPr>
      <t>50</t>
    </r>
  </si>
  <si>
    <r>
      <t xml:space="preserve"> IF (</t>
    </r>
    <r>
      <rPr>
        <b/>
        <i/>
        <sz val="11"/>
        <color theme="1"/>
        <rFont val="Calibri"/>
        <family val="2"/>
        <scheme val="minor"/>
      </rPr>
      <t xml:space="preserve">SV </t>
    </r>
    <r>
      <rPr>
        <sz val="11"/>
        <color theme="1"/>
        <rFont val="Calibri"/>
        <family val="2"/>
        <scheme val="minor"/>
      </rPr>
      <t xml:space="preserve">&lt; 15), then </t>
    </r>
    <r>
      <rPr>
        <b/>
        <u/>
        <sz val="11"/>
        <color theme="1"/>
        <rFont val="Calibri"/>
        <family val="2"/>
        <scheme val="minor"/>
      </rPr>
      <t>0</t>
    </r>
  </si>
  <si>
    <r>
      <t xml:space="preserve">ELSE IF (15 &lt; </t>
    </r>
    <r>
      <rPr>
        <b/>
        <i/>
        <sz val="11"/>
        <color theme="1"/>
        <rFont val="Calibri"/>
        <family val="2"/>
        <scheme val="minor"/>
      </rPr>
      <t>SV</t>
    </r>
    <r>
      <rPr>
        <sz val="11"/>
        <color theme="1"/>
        <rFont val="Calibri"/>
        <family val="2"/>
        <scheme val="minor"/>
      </rPr>
      <t xml:space="preserve"> &lt; 30), then </t>
    </r>
    <r>
      <rPr>
        <b/>
        <u/>
        <sz val="11"/>
        <color theme="1"/>
        <rFont val="Calibri"/>
        <family val="2"/>
        <scheme val="minor"/>
      </rPr>
      <t>15</t>
    </r>
  </si>
  <si>
    <r>
      <t xml:space="preserve">ELSE IF (30 &lt; </t>
    </r>
    <r>
      <rPr>
        <b/>
        <i/>
        <sz val="11"/>
        <color theme="1"/>
        <rFont val="Calibri"/>
        <family val="2"/>
        <scheme val="minor"/>
      </rPr>
      <t>SV</t>
    </r>
    <r>
      <rPr>
        <sz val="11"/>
        <color theme="1"/>
        <rFont val="Calibri"/>
        <family val="2"/>
        <scheme val="minor"/>
      </rPr>
      <t xml:space="preserve"> &lt; 50), then </t>
    </r>
    <r>
      <rPr>
        <b/>
        <u/>
        <sz val="11"/>
        <color theme="1"/>
        <rFont val="Calibri"/>
        <family val="2"/>
        <scheme val="minor"/>
      </rPr>
      <t>30</t>
    </r>
  </si>
  <si>
    <r>
      <t>IF (</t>
    </r>
    <r>
      <rPr>
        <b/>
        <i/>
        <sz val="11"/>
        <color theme="1"/>
        <rFont val="Calibri"/>
        <family val="2"/>
        <scheme val="minor"/>
      </rPr>
      <t xml:space="preserve">SI </t>
    </r>
    <r>
      <rPr>
        <sz val="11"/>
        <color theme="1"/>
        <rFont val="Calibri"/>
        <family val="2"/>
        <scheme val="minor"/>
      </rPr>
      <t xml:space="preserve">&gt; </t>
    </r>
    <r>
      <rPr>
        <b/>
        <i/>
        <sz val="11"/>
        <color theme="1"/>
        <rFont val="Calibri"/>
        <family val="2"/>
        <scheme val="minor"/>
      </rPr>
      <t>OTC</t>
    </r>
    <r>
      <rPr>
        <sz val="11"/>
        <color theme="1"/>
        <rFont val="Calibri"/>
        <family val="2"/>
        <scheme val="minor"/>
      </rPr>
      <t xml:space="preserve">), then </t>
    </r>
    <r>
      <rPr>
        <b/>
        <u/>
        <sz val="11"/>
        <color theme="1"/>
        <rFont val="Calibri"/>
        <family val="2"/>
        <scheme val="minor"/>
      </rPr>
      <t>SI</t>
    </r>
  </si>
  <si>
    <r>
      <t>ELSE IF(</t>
    </r>
    <r>
      <rPr>
        <b/>
        <i/>
        <sz val="11"/>
        <color theme="1"/>
        <rFont val="Calibri"/>
        <family val="2"/>
        <scheme val="minor"/>
      </rPr>
      <t xml:space="preserve">OTC </t>
    </r>
    <r>
      <rPr>
        <sz val="11"/>
        <color theme="1"/>
        <rFont val="Calibri"/>
        <family val="2"/>
        <scheme val="minor"/>
      </rPr>
      <t xml:space="preserve">≥  </t>
    </r>
    <r>
      <rPr>
        <b/>
        <i/>
        <sz val="11"/>
        <color theme="1"/>
        <rFont val="Calibri"/>
        <family val="2"/>
        <scheme val="minor"/>
      </rPr>
      <t>SI</t>
    </r>
    <r>
      <rPr>
        <sz val="11"/>
        <color theme="1"/>
        <rFont val="Calibri"/>
        <family val="2"/>
        <scheme val="minor"/>
      </rPr>
      <t xml:space="preserve">), then </t>
    </r>
    <r>
      <rPr>
        <b/>
        <u/>
        <sz val="11"/>
        <color theme="1"/>
        <rFont val="Calibri"/>
        <family val="2"/>
        <scheme val="minor"/>
      </rPr>
      <t>OTC</t>
    </r>
  </si>
  <si>
    <r>
      <rPr>
        <b/>
        <sz val="11"/>
        <color theme="1"/>
        <rFont val="Calibri"/>
        <family val="2"/>
        <scheme val="minor"/>
      </rPr>
      <t>Likelihood of Failure score (LoF)=</t>
    </r>
    <r>
      <rPr>
        <b/>
        <i/>
        <sz val="11"/>
        <color theme="1"/>
        <rFont val="Calibri"/>
        <family val="2"/>
        <scheme val="minor"/>
      </rPr>
      <t xml:space="preserve">TL </t>
    </r>
    <r>
      <rPr>
        <sz val="11"/>
        <color theme="1"/>
        <rFont val="Calibri"/>
        <family val="2"/>
        <scheme val="minor"/>
      </rPr>
      <t xml:space="preserve">+ </t>
    </r>
    <r>
      <rPr>
        <b/>
        <i/>
        <sz val="11"/>
        <color theme="1"/>
        <rFont val="Calibri"/>
        <family val="2"/>
        <scheme val="minor"/>
      </rPr>
      <t xml:space="preserve">THF </t>
    </r>
    <r>
      <rPr>
        <sz val="11"/>
        <color theme="1"/>
        <rFont val="Calibri"/>
        <family val="2"/>
        <scheme val="minor"/>
      </rPr>
      <t xml:space="preserve">+ </t>
    </r>
    <r>
      <rPr>
        <b/>
        <i/>
        <sz val="11"/>
        <color theme="1"/>
        <rFont val="Calibri"/>
        <family val="2"/>
        <scheme val="minor"/>
      </rPr>
      <t xml:space="preserve">SCA </t>
    </r>
    <r>
      <rPr>
        <sz val="11"/>
        <color theme="1"/>
        <rFont val="Calibri"/>
        <family val="2"/>
        <scheme val="minor"/>
      </rPr>
      <t xml:space="preserve">+ </t>
    </r>
    <r>
      <rPr>
        <b/>
        <i/>
        <sz val="11"/>
        <color theme="1"/>
        <rFont val="Calibri"/>
        <family val="2"/>
        <scheme val="minor"/>
      </rPr>
      <t>DI</t>
    </r>
  </si>
  <si>
    <r>
      <rPr>
        <b/>
        <sz val="11"/>
        <color theme="1"/>
        <rFont val="Calibri"/>
        <family val="2"/>
        <scheme val="minor"/>
      </rPr>
      <t>Selected Impact (SI)</t>
    </r>
    <r>
      <rPr>
        <sz val="11"/>
        <color theme="1"/>
        <rFont val="Calibri"/>
        <family val="2"/>
        <scheme val="minor"/>
      </rPr>
      <t>=</t>
    </r>
  </si>
  <si>
    <t>Aerial cable</t>
  </si>
  <si>
    <t>&lt;2.4kV (service, secondary, guy wire)</t>
  </si>
  <si>
    <t>2.4-21kV (distribution)</t>
  </si>
  <si>
    <t>33-66kV (subtransmission)</t>
  </si>
  <si>
    <t>115-220kV (transmission)</t>
  </si>
  <si>
    <t>500kV (transmission)</t>
  </si>
  <si>
    <t>HFTD</t>
  </si>
  <si>
    <t>Non-HFTD</t>
  </si>
  <si>
    <t>Unlikely</t>
  </si>
  <si>
    <t>Somewhat Likely</t>
  </si>
  <si>
    <t>Likely</t>
  </si>
  <si>
    <t>Very Likely</t>
  </si>
  <si>
    <t>Voltage Impact (VI)</t>
  </si>
  <si>
    <t>Fire Impact (FI)</t>
  </si>
  <si>
    <t>Likelihood of Impact (LI)</t>
  </si>
  <si>
    <r>
      <rPr>
        <b/>
        <sz val="11"/>
        <color theme="1"/>
        <rFont val="Calibri"/>
        <family val="2"/>
        <scheme val="minor"/>
      </rPr>
      <t>Impact Strike Score (ISS)</t>
    </r>
    <r>
      <rPr>
        <sz val="11"/>
        <color theme="1"/>
        <rFont val="Calibri"/>
        <family val="2"/>
        <scheme val="minor"/>
      </rPr>
      <t xml:space="preserve">= </t>
    </r>
    <r>
      <rPr>
        <b/>
        <i/>
        <sz val="11"/>
        <color theme="1"/>
        <rFont val="Calibri"/>
        <family val="2"/>
        <scheme val="minor"/>
      </rPr>
      <t>VI</t>
    </r>
    <r>
      <rPr>
        <sz val="11"/>
        <color theme="1"/>
        <rFont val="Calibri"/>
        <family val="2"/>
        <scheme val="minor"/>
      </rPr>
      <t xml:space="preserve"> + </t>
    </r>
    <r>
      <rPr>
        <b/>
        <i/>
        <sz val="11"/>
        <color theme="1"/>
        <rFont val="Calibri"/>
        <family val="2"/>
        <scheme val="minor"/>
      </rPr>
      <t>FI</t>
    </r>
    <r>
      <rPr>
        <sz val="11"/>
        <color theme="1"/>
        <rFont val="Calibri"/>
        <family val="2"/>
        <scheme val="minor"/>
      </rPr>
      <t xml:space="preserve"> + </t>
    </r>
    <r>
      <rPr>
        <b/>
        <i/>
        <sz val="11"/>
        <color theme="1"/>
        <rFont val="Calibri"/>
        <family val="2"/>
        <scheme val="minor"/>
      </rPr>
      <t>LI</t>
    </r>
  </si>
  <si>
    <t>Highest possible impact= 75</t>
  </si>
  <si>
    <t>Highest possible impact= 25</t>
  </si>
  <si>
    <t>Impact Strike Score (ISS)</t>
  </si>
  <si>
    <t>/10</t>
  </si>
  <si>
    <t>/5</t>
  </si>
  <si>
    <t>/Possible</t>
  </si>
  <si>
    <t>Likelihood of Failure (LoF)</t>
  </si>
  <si>
    <t>Selection</t>
  </si>
  <si>
    <t>Description</t>
  </si>
  <si>
    <t>/8</t>
  </si>
  <si>
    <t>/7</t>
  </si>
  <si>
    <t>/50</t>
  </si>
  <si>
    <t>Risk Response</t>
  </si>
  <si>
    <t>ISS</t>
  </si>
  <si>
    <t>LoF</t>
  </si>
  <si>
    <t>Risk Rank Score (RRS)</t>
  </si>
  <si>
    <t>Priority Rating</t>
  </si>
  <si>
    <t>P1</t>
  </si>
  <si>
    <t>P2</t>
  </si>
  <si>
    <t>P3</t>
  </si>
  <si>
    <t>50 - 63</t>
  </si>
  <si>
    <t>Within 90 days</t>
  </si>
  <si>
    <t>64 - 79</t>
  </si>
  <si>
    <t>Within 60 days</t>
  </si>
  <si>
    <t>80 - 100</t>
  </si>
  <si>
    <t>Within 30 days</t>
  </si>
  <si>
    <t>Tree Risk Heat Map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</si>
</sst>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i/>
      <sz val="11"/>
      <color theme="1"/>
      <name val="Calibri"/>
      <family val="2"/>
      <scheme val="minor"/>
    </font>
    <font>
      <b/>
      <u/>
      <sz val="11"/>
      <color theme="1"/>
      <name val="Calibri"/>
      <family val="2"/>
      <scheme val="minor"/>
    </font>
    <font>
      <sz val="11"/>
      <color theme="1"/>
      <name val="Calibri"/>
      <family val="2"/>
    </font>
    <font>
      <b/>
      <sz val="14"/>
      <color theme="1"/>
      <name val="Calibri"/>
      <family val="2"/>
      <scheme val="minor"/>
    </font>
    <font>
      <b/>
      <sz val="12"/>
      <color theme="1"/>
      <name val="Calibri"/>
      <family val="2"/>
      <scheme val="minor"/>
    </font>
    <font>
      <sz val="12"/>
      <color rgb="FF00B050"/>
      <name val="Calibri"/>
      <family val="2"/>
      <scheme val="minor"/>
    </font>
    <font>
      <sz val="12"/>
      <color theme="8" tint="-0.249977111117893"/>
      <name val="Calibri"/>
      <family val="2"/>
      <scheme val="minor"/>
    </font>
    <font>
      <sz val="12"/>
      <color rgb="FFFF0000"/>
      <name val="Calibri"/>
      <family val="2"/>
      <scheme val="minor"/>
    </font>
    <font>
      <sz val="12"/>
      <color rgb="FF00CC66"/>
      <name val="Calibri"/>
      <family val="2"/>
      <scheme val="minor"/>
    </font>
    <font>
      <sz val="12"/>
      <color rgb="FF0070C0"/>
      <name val="Calibri"/>
      <family val="2"/>
      <scheme val="minor"/>
    </font>
    <font>
      <b/>
      <sz val="16"/>
      <color theme="1"/>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66FF99"/>
        <bgColor indexed="64"/>
      </patternFill>
    </fill>
    <fill>
      <patternFill patternType="solid">
        <fgColor rgb="FF92D050"/>
        <bgColor indexed="64"/>
      </patternFill>
    </fill>
    <fill>
      <patternFill patternType="solid">
        <fgColor rgb="FFFFC000"/>
        <bgColor indexed="64"/>
      </patternFill>
    </fill>
  </fills>
  <borders count="15">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88">
    <xf numFmtId="0" fontId="0" fillId="0" borderId="0" xfId="0"/>
    <xf numFmtId="0" fontId="3" fillId="0" borderId="1" xfId="0" applyFont="1" applyBorder="1"/>
    <xf numFmtId="0" fontId="0" fillId="0" borderId="3" xfId="0" applyBorder="1"/>
    <xf numFmtId="0" fontId="0" fillId="0" borderId="5" xfId="0" applyBorder="1"/>
    <xf numFmtId="0" fontId="0" fillId="0" borderId="6" xfId="0" applyBorder="1"/>
    <xf numFmtId="0" fontId="3" fillId="0" borderId="7" xfId="0" applyFont="1" applyBorder="1"/>
    <xf numFmtId="0" fontId="0" fillId="0" borderId="0" xfId="0" applyAlignment="1">
      <alignment horizontal="center"/>
    </xf>
    <xf numFmtId="0" fontId="3" fillId="0" borderId="8" xfId="0" applyFont="1" applyBorder="1" applyAlignment="1">
      <alignment horizontal="center"/>
    </xf>
    <xf numFmtId="0" fontId="0" fillId="0" borderId="4" xfId="0" applyBorder="1" applyAlignment="1">
      <alignment horizontal="center"/>
    </xf>
    <xf numFmtId="0" fontId="0" fillId="0" borderId="6" xfId="0" applyBorder="1" applyAlignment="1">
      <alignment horizontal="center"/>
    </xf>
    <xf numFmtId="0" fontId="3" fillId="0" borderId="2" xfId="0" applyFont="1" applyBorder="1" applyAlignment="1">
      <alignment horizontal="center"/>
    </xf>
    <xf numFmtId="0" fontId="0" fillId="0" borderId="3" xfId="0" applyBorder="1" applyAlignment="1">
      <alignment horizontal="left"/>
    </xf>
    <xf numFmtId="0" fontId="0" fillId="0" borderId="5" xfId="0" applyBorder="1" applyAlignment="1">
      <alignment horizontal="left"/>
    </xf>
    <xf numFmtId="0" fontId="0" fillId="0" borderId="0" xfId="0" applyAlignment="1"/>
    <xf numFmtId="0" fontId="0" fillId="0" borderId="3" xfId="0" applyBorder="1" applyAlignment="1">
      <alignment wrapText="1"/>
    </xf>
    <xf numFmtId="0" fontId="0" fillId="0" borderId="5" xfId="0" applyBorder="1" applyAlignment="1">
      <alignment wrapText="1"/>
    </xf>
    <xf numFmtId="0" fontId="0" fillId="0" borderId="1" xfId="0" applyBorder="1"/>
    <xf numFmtId="0" fontId="0" fillId="0" borderId="2" xfId="0" applyBorder="1" applyAlignment="1">
      <alignment horizontal="center"/>
    </xf>
    <xf numFmtId="0" fontId="4" fillId="0" borderId="0" xfId="0" applyFont="1"/>
    <xf numFmtId="0" fontId="0" fillId="0" borderId="7" xfId="0" applyBorder="1" applyAlignment="1">
      <alignment horizontal="left"/>
    </xf>
    <xf numFmtId="0" fontId="0" fillId="0" borderId="9" xfId="0" applyBorder="1" applyAlignment="1">
      <alignment horizontal="left"/>
    </xf>
    <xf numFmtId="0" fontId="0" fillId="0" borderId="8" xfId="0" applyBorder="1" applyAlignment="1">
      <alignment horizontal="left"/>
    </xf>
    <xf numFmtId="0" fontId="0" fillId="0" borderId="1" xfId="0" applyBorder="1" applyAlignment="1">
      <alignment horizontal="center"/>
    </xf>
    <xf numFmtId="0" fontId="0" fillId="0" borderId="10" xfId="0" applyBorder="1" applyAlignment="1">
      <alignment horizontal="center"/>
    </xf>
    <xf numFmtId="0" fontId="0" fillId="0" borderId="2" xfId="0" applyBorder="1"/>
    <xf numFmtId="0" fontId="0" fillId="0" borderId="11" xfId="0" applyBorder="1"/>
    <xf numFmtId="0" fontId="0" fillId="0" borderId="0"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0" fillId="0" borderId="2" xfId="0" applyBorder="1" applyAlignment="1">
      <alignment horizontal="left"/>
    </xf>
    <xf numFmtId="0" fontId="0" fillId="0" borderId="4" xfId="0" applyBorder="1" applyAlignment="1">
      <alignment horizontal="left"/>
    </xf>
    <xf numFmtId="0" fontId="0" fillId="0" borderId="11" xfId="0" applyBorder="1" applyAlignment="1">
      <alignment horizontal="left"/>
    </xf>
    <xf numFmtId="0" fontId="0" fillId="0" borderId="6" xfId="0" applyBorder="1" applyAlignment="1">
      <alignment horizontal="left"/>
    </xf>
    <xf numFmtId="0" fontId="5" fillId="0" borderId="0" xfId="0" applyFont="1"/>
    <xf numFmtId="0" fontId="6" fillId="0" borderId="9" xfId="0" applyFont="1" applyBorder="1" applyAlignment="1">
      <alignment horizontal="center"/>
    </xf>
    <xf numFmtId="0" fontId="6" fillId="0" borderId="8" xfId="0" applyFont="1" applyBorder="1"/>
    <xf numFmtId="0" fontId="0" fillId="3" borderId="10" xfId="0" applyFill="1" applyBorder="1"/>
    <xf numFmtId="0" fontId="0" fillId="0" borderId="10" xfId="0" applyBorder="1"/>
    <xf numFmtId="0" fontId="0" fillId="0" borderId="2" xfId="0" quotePrefix="1" applyBorder="1"/>
    <xf numFmtId="0" fontId="0" fillId="3" borderId="11" xfId="0" applyFill="1" applyBorder="1"/>
    <xf numFmtId="0" fontId="0" fillId="0" borderId="6" xfId="0" quotePrefix="1" applyBorder="1"/>
    <xf numFmtId="0" fontId="0" fillId="3" borderId="13" xfId="0" applyFill="1" applyBorder="1"/>
    <xf numFmtId="0" fontId="0" fillId="0" borderId="13" xfId="0" applyBorder="1"/>
    <xf numFmtId="0" fontId="0" fillId="0" borderId="14" xfId="0" quotePrefix="1" applyBorder="1"/>
    <xf numFmtId="0" fontId="1" fillId="0" borderId="1" xfId="0" applyFont="1" applyBorder="1"/>
    <xf numFmtId="0" fontId="1" fillId="0" borderId="12" xfId="0" applyFont="1" applyBorder="1"/>
    <xf numFmtId="0" fontId="1" fillId="0" borderId="5" xfId="0" applyFont="1" applyBorder="1"/>
    <xf numFmtId="0" fontId="6" fillId="0" borderId="7" xfId="0" applyFont="1" applyBorder="1" applyAlignment="1">
      <alignment horizont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0" fillId="3" borderId="11" xfId="0" applyFill="1" applyBorder="1" applyAlignment="1">
      <alignment wrapText="1"/>
    </xf>
    <xf numFmtId="0" fontId="0" fillId="3" borderId="13" xfId="0" applyFill="1" applyBorder="1" applyAlignment="1">
      <alignment wrapText="1"/>
    </xf>
    <xf numFmtId="0" fontId="5" fillId="0" borderId="3" xfId="0" applyFont="1" applyFill="1" applyBorder="1"/>
    <xf numFmtId="0" fontId="5" fillId="0" borderId="3" xfId="0" applyFont="1" applyBorder="1"/>
    <xf numFmtId="0" fontId="5" fillId="0" borderId="5" xfId="0" applyFont="1" applyBorder="1"/>
    <xf numFmtId="0" fontId="5" fillId="0" borderId="4" xfId="0" applyFont="1" applyBorder="1"/>
    <xf numFmtId="0" fontId="5" fillId="0" borderId="6" xfId="0" applyFont="1" applyBorder="1"/>
    <xf numFmtId="0" fontId="5" fillId="0" borderId="7" xfId="0" applyFont="1" applyFill="1" applyBorder="1" applyAlignment="1">
      <alignment horizontal="center"/>
    </xf>
    <xf numFmtId="0" fontId="5" fillId="0" borderId="8" xfId="0" applyFont="1" applyFill="1" applyBorder="1" applyAlignment="1">
      <alignment horizontal="center"/>
    </xf>
    <xf numFmtId="0" fontId="0" fillId="4" borderId="0" xfId="0" applyFill="1"/>
    <xf numFmtId="0" fontId="5" fillId="0" borderId="0" xfId="0" applyFont="1" applyFill="1" applyBorder="1"/>
    <xf numFmtId="0" fontId="0" fillId="2" borderId="0" xfId="0" applyFill="1"/>
    <xf numFmtId="0" fontId="0" fillId="5" borderId="0" xfId="0" applyFont="1" applyFill="1"/>
    <xf numFmtId="0" fontId="10" fillId="0" borderId="0" xfId="0" applyFont="1"/>
    <xf numFmtId="0" fontId="11" fillId="0" borderId="0" xfId="0" applyFont="1"/>
    <xf numFmtId="0" fontId="9" fillId="0" borderId="0" xfId="0" applyFont="1"/>
    <xf numFmtId="0" fontId="5" fillId="0" borderId="0" xfId="0" applyFont="1" applyAlignment="1">
      <alignment horizontal="center"/>
    </xf>
    <xf numFmtId="0" fontId="0" fillId="4" borderId="1" xfId="0" applyFill="1" applyBorder="1"/>
    <xf numFmtId="0" fontId="0" fillId="4" borderId="10" xfId="0" applyFill="1" applyBorder="1"/>
    <xf numFmtId="0" fontId="0" fillId="4" borderId="10" xfId="0" applyFont="1" applyFill="1" applyBorder="1"/>
    <xf numFmtId="0" fontId="7" fillId="5" borderId="10" xfId="0" applyFont="1" applyFill="1" applyBorder="1"/>
    <xf numFmtId="0" fontId="8" fillId="5" borderId="10" xfId="0" applyFont="1" applyFill="1" applyBorder="1"/>
    <xf numFmtId="0" fontId="9" fillId="5" borderId="10" xfId="0" applyFont="1" applyFill="1" applyBorder="1"/>
    <xf numFmtId="0" fontId="9" fillId="5" borderId="2" xfId="0" applyFont="1" applyFill="1" applyBorder="1"/>
    <xf numFmtId="0" fontId="0" fillId="4" borderId="3" xfId="0" applyFill="1" applyBorder="1"/>
    <xf numFmtId="0" fontId="0" fillId="4" borderId="0" xfId="0" applyFill="1" applyBorder="1"/>
    <xf numFmtId="0" fontId="7" fillId="5" borderId="0" xfId="0" applyFont="1" applyFill="1" applyBorder="1"/>
    <xf numFmtId="0" fontId="8" fillId="5" borderId="0" xfId="0" applyFont="1" applyFill="1" applyBorder="1"/>
    <xf numFmtId="0" fontId="9" fillId="5" borderId="0" xfId="0" applyFont="1" applyFill="1" applyBorder="1"/>
    <xf numFmtId="0" fontId="9" fillId="5" borderId="4" xfId="0" applyFont="1" applyFill="1" applyBorder="1"/>
    <xf numFmtId="0" fontId="0" fillId="4" borderId="5" xfId="0" applyFill="1" applyBorder="1"/>
    <xf numFmtId="0" fontId="0" fillId="4" borderId="11" xfId="0" applyFill="1" applyBorder="1"/>
    <xf numFmtId="0" fontId="7" fillId="5" borderId="11" xfId="0" applyFont="1" applyFill="1" applyBorder="1"/>
    <xf numFmtId="0" fontId="8" fillId="5" borderId="11" xfId="0" applyFont="1" applyFill="1" applyBorder="1"/>
    <xf numFmtId="0" fontId="9" fillId="5" borderId="11" xfId="0" applyFont="1" applyFill="1" applyBorder="1"/>
    <xf numFmtId="0" fontId="9" fillId="5" borderId="6" xfId="0" applyFont="1" applyFill="1" applyBorder="1"/>
    <xf numFmtId="0" fontId="12" fillId="0" borderId="0" xfId="0" applyFont="1"/>
  </cellXfs>
  <cellStyles count="1">
    <cellStyle name="Normal" xfId="0" builtinId="0"/>
  </cellStyles>
  <dxfs count="0"/>
  <tableStyles count="0" defaultTableStyle="TableStyleMedium2" defaultPivotStyle="PivotStyleLight16"/>
  <colors>
    <mruColors>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FAD13-89CD-4173-81EE-A412A5F0EBE4}">
  <dimension ref="B1:V20"/>
  <sheetViews>
    <sheetView showGridLines="0" tabSelected="1" workbookViewId="0">
      <selection activeCell="C25" sqref="C25"/>
    </sheetView>
  </sheetViews>
  <sheetFormatPr defaultRowHeight="15" x14ac:dyDescent="0.25"/>
  <cols>
    <col min="2" max="2" width="28.85546875" bestFit="1" customWidth="1"/>
    <col min="3" max="3" width="42.42578125" customWidth="1"/>
    <col min="5" max="5" width="9.85546875" bestFit="1" customWidth="1"/>
  </cols>
  <sheetData>
    <row r="1" spans="2:22" ht="15.75" thickBot="1" x14ac:dyDescent="0.3"/>
    <row r="2" spans="2:22" ht="19.5" thickBot="1" x14ac:dyDescent="0.35">
      <c r="B2" s="48" t="s">
        <v>94</v>
      </c>
      <c r="C2" s="49"/>
      <c r="D2" s="49"/>
      <c r="E2" s="50"/>
      <c r="I2" s="67" t="s">
        <v>118</v>
      </c>
      <c r="J2" s="67"/>
      <c r="K2" s="67"/>
      <c r="L2" s="67"/>
      <c r="M2" s="67"/>
      <c r="N2" s="67"/>
      <c r="O2" s="67"/>
      <c r="P2" s="67"/>
      <c r="Q2" s="67"/>
      <c r="R2" s="67"/>
    </row>
    <row r="3" spans="2:22" ht="16.5" thickBot="1" x14ac:dyDescent="0.3">
      <c r="B3" s="47" t="s">
        <v>100</v>
      </c>
      <c r="C3" s="34" t="s">
        <v>99</v>
      </c>
      <c r="D3" s="34" t="s">
        <v>0</v>
      </c>
      <c r="E3" s="35" t="s">
        <v>97</v>
      </c>
      <c r="I3" s="68">
        <v>1</v>
      </c>
      <c r="J3" s="69">
        <v>11</v>
      </c>
      <c r="K3" s="69">
        <v>21</v>
      </c>
      <c r="L3" s="70">
        <v>31</v>
      </c>
      <c r="M3" s="70">
        <v>41</v>
      </c>
      <c r="N3" s="71">
        <v>51</v>
      </c>
      <c r="O3" s="71">
        <v>61</v>
      </c>
      <c r="P3" s="72">
        <v>71</v>
      </c>
      <c r="Q3" s="73">
        <v>81</v>
      </c>
      <c r="R3" s="74">
        <v>91</v>
      </c>
      <c r="T3" s="62" t="s">
        <v>109</v>
      </c>
    </row>
    <row r="4" spans="2:22" ht="15.75" x14ac:dyDescent="0.25">
      <c r="B4" s="44" t="s">
        <v>88</v>
      </c>
      <c r="C4" s="36" t="s">
        <v>76</v>
      </c>
      <c r="D4" s="37">
        <f>VLOOKUP(C4,'Impact Strike Score (ISS)'!B3:C8,2,FALSE)</f>
        <v>0</v>
      </c>
      <c r="E4" s="38" t="s">
        <v>95</v>
      </c>
      <c r="I4" s="75">
        <v>2</v>
      </c>
      <c r="J4" s="76">
        <v>12</v>
      </c>
      <c r="K4" s="76">
        <v>22</v>
      </c>
      <c r="L4" s="76">
        <v>32</v>
      </c>
      <c r="M4" s="76">
        <v>42</v>
      </c>
      <c r="N4" s="77">
        <v>52</v>
      </c>
      <c r="O4" s="77">
        <v>62</v>
      </c>
      <c r="P4" s="78">
        <v>72</v>
      </c>
      <c r="Q4" s="79">
        <v>82</v>
      </c>
      <c r="R4" s="80">
        <v>92</v>
      </c>
      <c r="T4" s="63" t="s">
        <v>110</v>
      </c>
    </row>
    <row r="5" spans="2:22" ht="15.75" x14ac:dyDescent="0.25">
      <c r="B5" s="45" t="s">
        <v>89</v>
      </c>
      <c r="C5" s="41" t="s">
        <v>83</v>
      </c>
      <c r="D5" s="42">
        <f>VLOOKUP(C5,'Impact Strike Score (ISS)'!B12:C13,2, FALSE)</f>
        <v>0</v>
      </c>
      <c r="E5" s="43" t="s">
        <v>95</v>
      </c>
      <c r="I5" s="75">
        <v>3</v>
      </c>
      <c r="J5" s="76">
        <v>13</v>
      </c>
      <c r="K5" s="76">
        <v>23</v>
      </c>
      <c r="L5" s="76">
        <v>33</v>
      </c>
      <c r="M5" s="76">
        <v>43</v>
      </c>
      <c r="N5" s="77">
        <v>53</v>
      </c>
      <c r="O5" s="77">
        <v>63</v>
      </c>
      <c r="P5" s="78">
        <v>73</v>
      </c>
      <c r="Q5" s="79">
        <v>83</v>
      </c>
      <c r="R5" s="80">
        <v>93</v>
      </c>
      <c r="T5" s="60" t="s">
        <v>111</v>
      </c>
    </row>
    <row r="6" spans="2:22" ht="16.5" thickBot="1" x14ac:dyDescent="0.3">
      <c r="B6" s="46" t="s">
        <v>90</v>
      </c>
      <c r="C6" s="39" t="s">
        <v>85</v>
      </c>
      <c r="D6" s="25">
        <f>VLOOKUP(C6,'Impact Strike Score (ISS)'!B17:C20,2,FALSE)</f>
        <v>0</v>
      </c>
      <c r="E6" s="40" t="s">
        <v>96</v>
      </c>
      <c r="I6" s="75">
        <v>4</v>
      </c>
      <c r="J6" s="76">
        <v>14</v>
      </c>
      <c r="K6" s="76">
        <v>24</v>
      </c>
      <c r="L6" s="76">
        <v>34</v>
      </c>
      <c r="M6" s="76">
        <v>44</v>
      </c>
      <c r="N6" s="77">
        <v>54</v>
      </c>
      <c r="O6" s="78">
        <v>64</v>
      </c>
      <c r="P6" s="78">
        <v>74</v>
      </c>
      <c r="Q6" s="79">
        <v>84</v>
      </c>
      <c r="R6" s="80">
        <v>94</v>
      </c>
    </row>
    <row r="7" spans="2:22" ht="15.75" x14ac:dyDescent="0.25">
      <c r="I7" s="75">
        <v>5</v>
      </c>
      <c r="J7" s="76">
        <v>15</v>
      </c>
      <c r="K7" s="76">
        <v>25</v>
      </c>
      <c r="L7" s="76">
        <v>35</v>
      </c>
      <c r="M7" s="76">
        <v>45</v>
      </c>
      <c r="N7" s="77">
        <v>55</v>
      </c>
      <c r="O7" s="78">
        <v>65</v>
      </c>
      <c r="P7" s="78">
        <v>75</v>
      </c>
      <c r="Q7" s="79">
        <v>85</v>
      </c>
      <c r="R7" s="80">
        <v>95</v>
      </c>
      <c r="T7" s="64" t="s">
        <v>110</v>
      </c>
      <c r="U7" t="s">
        <v>112</v>
      </c>
      <c r="V7" t="s">
        <v>113</v>
      </c>
    </row>
    <row r="8" spans="2:22" ht="16.5" thickBot="1" x14ac:dyDescent="0.3">
      <c r="I8" s="75">
        <v>6</v>
      </c>
      <c r="J8" s="76">
        <v>16</v>
      </c>
      <c r="K8" s="76">
        <v>26</v>
      </c>
      <c r="L8" s="76">
        <v>36</v>
      </c>
      <c r="M8" s="76">
        <v>46</v>
      </c>
      <c r="N8" s="77">
        <v>56</v>
      </c>
      <c r="O8" s="78">
        <v>66</v>
      </c>
      <c r="P8" s="78">
        <v>76</v>
      </c>
      <c r="Q8" s="79">
        <v>86</v>
      </c>
      <c r="R8" s="80">
        <v>96</v>
      </c>
      <c r="T8" s="65" t="s">
        <v>110</v>
      </c>
      <c r="U8" t="s">
        <v>114</v>
      </c>
      <c r="V8" t="s">
        <v>115</v>
      </c>
    </row>
    <row r="9" spans="2:22" ht="19.5" thickBot="1" x14ac:dyDescent="0.35">
      <c r="B9" s="48" t="s">
        <v>98</v>
      </c>
      <c r="C9" s="49"/>
      <c r="D9" s="49"/>
      <c r="E9" s="50"/>
      <c r="I9" s="75">
        <v>7</v>
      </c>
      <c r="J9" s="76">
        <v>17</v>
      </c>
      <c r="K9" s="76">
        <v>27</v>
      </c>
      <c r="L9" s="76">
        <v>37</v>
      </c>
      <c r="M9" s="76">
        <v>47</v>
      </c>
      <c r="N9" s="77">
        <v>57</v>
      </c>
      <c r="O9" s="78">
        <v>67</v>
      </c>
      <c r="P9" s="78">
        <v>77</v>
      </c>
      <c r="Q9" s="79">
        <v>87</v>
      </c>
      <c r="R9" s="80">
        <v>97</v>
      </c>
      <c r="T9" s="66" t="s">
        <v>110</v>
      </c>
      <c r="U9" t="s">
        <v>116</v>
      </c>
      <c r="V9" t="s">
        <v>117</v>
      </c>
    </row>
    <row r="10" spans="2:22" ht="16.5" thickBot="1" x14ac:dyDescent="0.3">
      <c r="B10" s="47" t="s">
        <v>100</v>
      </c>
      <c r="C10" s="34" t="s">
        <v>99</v>
      </c>
      <c r="D10" s="34" t="s">
        <v>0</v>
      </c>
      <c r="E10" s="35" t="s">
        <v>97</v>
      </c>
      <c r="I10" s="75">
        <v>8</v>
      </c>
      <c r="J10" s="76">
        <v>18</v>
      </c>
      <c r="K10" s="76">
        <v>28</v>
      </c>
      <c r="L10" s="76">
        <v>38</v>
      </c>
      <c r="M10" s="76">
        <v>48</v>
      </c>
      <c r="N10" s="77">
        <v>58</v>
      </c>
      <c r="O10" s="78">
        <v>68</v>
      </c>
      <c r="P10" s="78">
        <v>78</v>
      </c>
      <c r="Q10" s="79">
        <v>88</v>
      </c>
      <c r="R10" s="80">
        <v>98</v>
      </c>
    </row>
    <row r="11" spans="2:22" ht="15.75" x14ac:dyDescent="0.25">
      <c r="B11" s="44" t="s">
        <v>4</v>
      </c>
      <c r="C11" s="36" t="s">
        <v>2</v>
      </c>
      <c r="D11" s="37">
        <f>VLOOKUP(C11,'Likelihood of Failure (LoF) '!B3:C5,2,FALSE)</f>
        <v>0</v>
      </c>
      <c r="E11" s="38" t="s">
        <v>95</v>
      </c>
      <c r="I11" s="75">
        <v>9</v>
      </c>
      <c r="J11" s="76">
        <v>19</v>
      </c>
      <c r="K11" s="76">
        <v>29</v>
      </c>
      <c r="L11" s="76">
        <v>39</v>
      </c>
      <c r="M11" s="76">
        <v>49</v>
      </c>
      <c r="N11" s="77">
        <v>59</v>
      </c>
      <c r="O11" s="78">
        <v>69</v>
      </c>
      <c r="P11" s="78">
        <v>79</v>
      </c>
      <c r="Q11" s="79">
        <v>89</v>
      </c>
      <c r="R11" s="80">
        <v>99</v>
      </c>
    </row>
    <row r="12" spans="2:22" ht="16.5" thickBot="1" x14ac:dyDescent="0.3">
      <c r="B12" s="45" t="s">
        <v>5</v>
      </c>
      <c r="C12" s="41" t="s">
        <v>6</v>
      </c>
      <c r="D12" s="42">
        <f>VLOOKUP(C12,'Likelihood of Failure (LoF) '!B8:C11,2,FALSE)</f>
        <v>1</v>
      </c>
      <c r="E12" s="43" t="s">
        <v>101</v>
      </c>
      <c r="I12" s="81">
        <v>10</v>
      </c>
      <c r="J12" s="82">
        <v>20</v>
      </c>
      <c r="K12" s="82">
        <v>30</v>
      </c>
      <c r="L12" s="82">
        <v>40</v>
      </c>
      <c r="M12" s="83">
        <v>50</v>
      </c>
      <c r="N12" s="83">
        <v>60</v>
      </c>
      <c r="O12" s="84">
        <v>70</v>
      </c>
      <c r="P12" s="85">
        <v>80</v>
      </c>
      <c r="Q12" s="85">
        <v>90</v>
      </c>
      <c r="R12" s="86">
        <v>100</v>
      </c>
    </row>
    <row r="13" spans="2:22" x14ac:dyDescent="0.25">
      <c r="B13" s="45" t="s">
        <v>10</v>
      </c>
      <c r="C13" s="52" t="s">
        <v>11</v>
      </c>
      <c r="D13" s="42">
        <f>VLOOKUP(C13,'Likelihood of Failure (LoF) '!B14:C25,2,FALSE)</f>
        <v>0</v>
      </c>
      <c r="E13" s="43" t="s">
        <v>102</v>
      </c>
    </row>
    <row r="14" spans="2:22" ht="15.75" thickBot="1" x14ac:dyDescent="0.3">
      <c r="B14" s="46" t="s">
        <v>29</v>
      </c>
      <c r="C14" s="51" t="s">
        <v>23</v>
      </c>
      <c r="D14" s="25">
        <f>VLOOKUP(C14,'Likelihood of Failure (LoF) '!B28:C32,2,FALSE)</f>
        <v>0</v>
      </c>
      <c r="E14" s="40" t="s">
        <v>103</v>
      </c>
    </row>
    <row r="15" spans="2:22" ht="15.75" thickBot="1" x14ac:dyDescent="0.3"/>
    <row r="16" spans="2:22" ht="19.5" thickBot="1" x14ac:dyDescent="0.35">
      <c r="C16" s="58" t="s">
        <v>104</v>
      </c>
      <c r="D16" s="59"/>
    </row>
    <row r="17" spans="3:5" ht="18.75" x14ac:dyDescent="0.3">
      <c r="C17" s="53" t="s">
        <v>105</v>
      </c>
      <c r="D17" s="56">
        <f>SUM(D4:D6)</f>
        <v>0</v>
      </c>
    </row>
    <row r="18" spans="3:5" ht="18.75" x14ac:dyDescent="0.3">
      <c r="C18" s="54" t="s">
        <v>106</v>
      </c>
      <c r="D18" s="56">
        <f>SUM(D11:D14)</f>
        <v>1</v>
      </c>
    </row>
    <row r="19" spans="3:5" ht="19.5" thickBot="1" x14ac:dyDescent="0.35">
      <c r="C19" s="55" t="s">
        <v>107</v>
      </c>
      <c r="D19" s="57">
        <f>SUM(D17:D18)</f>
        <v>1</v>
      </c>
    </row>
    <row r="20" spans="3:5" ht="21" x14ac:dyDescent="0.35">
      <c r="C20" s="61" t="s">
        <v>108</v>
      </c>
      <c r="D20" s="87" t="str">
        <f>IF(C14= "Tree has failed, uprooted, or is currently failing/uprooting and requires immediate attention","P1", IF(D19&lt;50,"P3",IF(D19&gt;49,"P2")))</f>
        <v>P3</v>
      </c>
      <c r="E20" s="87" t="str">
        <f>IF(D20="P1","mitigate risk within 24 hours",IF(AND(D20="P2",D19&gt;=80),"mitigate risk within 30 days",IF(AND(D20="P2",AND(D19&gt;=64,D19&lt;=79)),"mitigate risk within 60 days",IF(AND(D20="P2",AND(D19&gt;=50,D19&lt;=63)),"mitigate risk within 90 days",IF(D20="P3","subject tree","")))))</f>
        <v>subject tree</v>
      </c>
    </row>
  </sheetData>
  <mergeCells count="4">
    <mergeCell ref="B2:E2"/>
    <mergeCell ref="B9:E9"/>
    <mergeCell ref="C16:D16"/>
    <mergeCell ref="I2:R2"/>
  </mergeCell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DB888DDC-B9F6-4D55-905B-D4DCC0B70758}">
          <x14:formula1>
            <xm:f>'Impact Strike Score (ISS)'!$B$3:$B$8</xm:f>
          </x14:formula1>
          <xm:sqref>C4</xm:sqref>
        </x14:dataValidation>
        <x14:dataValidation type="list" allowBlank="1" showInputMessage="1" showErrorMessage="1" xr:uid="{46EE9C31-C0B2-4643-BD05-99ED9A8E90F0}">
          <x14:formula1>
            <xm:f>'Impact Strike Score (ISS)'!$B$12:$B$13</xm:f>
          </x14:formula1>
          <xm:sqref>C5</xm:sqref>
        </x14:dataValidation>
        <x14:dataValidation type="list" allowBlank="1" showInputMessage="1" showErrorMessage="1" xr:uid="{F695FA96-504D-439F-A43C-2FE2B32DD9E8}">
          <x14:formula1>
            <xm:f>'Impact Strike Score (ISS)'!$B$17:$B$20</xm:f>
          </x14:formula1>
          <xm:sqref>C6</xm:sqref>
        </x14:dataValidation>
        <x14:dataValidation type="list" allowBlank="1" showInputMessage="1" showErrorMessage="1" xr:uid="{96603C79-03A4-47A2-A02B-8B2407DF6399}">
          <x14:formula1>
            <xm:f>'Likelihood of Failure (LoF) '!$B$3:$B$5</xm:f>
          </x14:formula1>
          <xm:sqref>C11</xm:sqref>
        </x14:dataValidation>
        <x14:dataValidation type="list" allowBlank="1" showInputMessage="1" showErrorMessage="1" xr:uid="{57992A6D-6040-4C23-9488-FD8BF5314BC5}">
          <x14:formula1>
            <xm:f>'Likelihood of Failure (LoF) '!$B$8:$B$11</xm:f>
          </x14:formula1>
          <xm:sqref>C12</xm:sqref>
        </x14:dataValidation>
        <x14:dataValidation type="list" allowBlank="1" showInputMessage="1" showErrorMessage="1" xr:uid="{625D8E81-4F66-4439-A796-8AB3F1952B8B}">
          <x14:formula1>
            <xm:f>'Likelihood of Failure (LoF) '!$B$14:$B$25</xm:f>
          </x14:formula1>
          <xm:sqref>C13</xm:sqref>
        </x14:dataValidation>
        <x14:dataValidation type="list" allowBlank="1" showInputMessage="1" showErrorMessage="1" xr:uid="{C3664109-D83F-46CD-BFAA-ED20CF224BB3}">
          <x14:formula1>
            <xm:f>'Likelihood of Failure (LoF) '!$B$28:$B$32</xm:f>
          </x14:formula1>
          <xm:sqref>C14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2BADC-9374-4AAC-9B13-45938F2E8D53}">
  <dimension ref="B1:I69"/>
  <sheetViews>
    <sheetView showGridLines="0" topLeftCell="A13" workbookViewId="0">
      <selection activeCell="B32" sqref="B32"/>
    </sheetView>
  </sheetViews>
  <sheetFormatPr defaultRowHeight="15" x14ac:dyDescent="0.25"/>
  <cols>
    <col min="2" max="2" width="65.7109375" bestFit="1" customWidth="1"/>
    <col min="3" max="3" width="16.7109375" style="6" bestFit="1" customWidth="1"/>
    <col min="7" max="7" width="10.85546875" customWidth="1"/>
    <col min="8" max="8" width="27.140625" customWidth="1"/>
  </cols>
  <sheetData>
    <row r="1" spans="2:9" ht="15.75" thickBot="1" x14ac:dyDescent="0.3"/>
    <row r="2" spans="2:9" ht="15.75" thickBot="1" x14ac:dyDescent="0.3">
      <c r="B2" s="5" t="s">
        <v>4</v>
      </c>
      <c r="C2" s="7" t="s">
        <v>0</v>
      </c>
      <c r="F2" s="19" t="s">
        <v>66</v>
      </c>
      <c r="G2" s="20"/>
      <c r="H2" s="21"/>
    </row>
    <row r="3" spans="2:9" ht="15.75" thickBot="1" x14ac:dyDescent="0.3">
      <c r="B3" s="2" t="s">
        <v>2</v>
      </c>
      <c r="C3" s="8">
        <v>0</v>
      </c>
      <c r="F3" s="26"/>
      <c r="G3" s="26"/>
      <c r="H3" s="26"/>
    </row>
    <row r="4" spans="2:9" x14ac:dyDescent="0.25">
      <c r="B4" s="2" t="s">
        <v>1</v>
      </c>
      <c r="C4" s="8">
        <v>5</v>
      </c>
      <c r="F4" s="27" t="s">
        <v>75</v>
      </c>
      <c r="G4" s="28"/>
      <c r="H4" s="29" t="s">
        <v>69</v>
      </c>
    </row>
    <row r="5" spans="2:9" ht="15.75" thickBot="1" x14ac:dyDescent="0.3">
      <c r="B5" s="3" t="s">
        <v>3</v>
      </c>
      <c r="C5" s="9">
        <v>10</v>
      </c>
      <c r="F5" s="11"/>
      <c r="G5" s="26"/>
      <c r="H5" s="30" t="s">
        <v>70</v>
      </c>
    </row>
    <row r="6" spans="2:9" ht="15.75" thickBot="1" x14ac:dyDescent="0.3">
      <c r="F6" s="11"/>
      <c r="G6" s="26"/>
      <c r="H6" s="30" t="s">
        <v>71</v>
      </c>
    </row>
    <row r="7" spans="2:9" ht="15.75" thickBot="1" x14ac:dyDescent="0.3">
      <c r="B7" s="5" t="s">
        <v>5</v>
      </c>
      <c r="C7" s="7" t="s">
        <v>0</v>
      </c>
      <c r="F7" s="12"/>
      <c r="G7" s="31"/>
      <c r="H7" s="32" t="s">
        <v>68</v>
      </c>
    </row>
    <row r="8" spans="2:9" x14ac:dyDescent="0.25">
      <c r="B8" s="2" t="s">
        <v>6</v>
      </c>
      <c r="C8" s="8">
        <v>1</v>
      </c>
      <c r="F8" s="26"/>
      <c r="G8" s="26"/>
      <c r="H8" s="26"/>
      <c r="I8" s="18"/>
    </row>
    <row r="9" spans="2:9" ht="15.75" thickBot="1" x14ac:dyDescent="0.3">
      <c r="B9" s="2" t="s">
        <v>7</v>
      </c>
      <c r="C9" s="8">
        <v>3</v>
      </c>
    </row>
    <row r="10" spans="2:9" x14ac:dyDescent="0.25">
      <c r="B10" s="2" t="s">
        <v>8</v>
      </c>
      <c r="C10" s="8">
        <v>5</v>
      </c>
      <c r="F10" s="22" t="s">
        <v>67</v>
      </c>
      <c r="G10" s="23"/>
      <c r="H10" s="24" t="s">
        <v>72</v>
      </c>
    </row>
    <row r="11" spans="2:9" ht="15.75" thickBot="1" x14ac:dyDescent="0.3">
      <c r="B11" s="3" t="s">
        <v>9</v>
      </c>
      <c r="C11" s="9">
        <v>8</v>
      </c>
      <c r="F11" s="3"/>
      <c r="G11" s="25"/>
      <c r="H11" s="4" t="s">
        <v>73</v>
      </c>
    </row>
    <row r="12" spans="2:9" ht="15.75" thickBot="1" x14ac:dyDescent="0.3"/>
    <row r="13" spans="2:9" ht="15.75" thickBot="1" x14ac:dyDescent="0.3">
      <c r="B13" s="5" t="s">
        <v>10</v>
      </c>
      <c r="C13" s="7" t="s">
        <v>0</v>
      </c>
      <c r="F13" s="19" t="s">
        <v>74</v>
      </c>
      <c r="G13" s="20"/>
      <c r="H13" s="21"/>
    </row>
    <row r="14" spans="2:9" x14ac:dyDescent="0.25">
      <c r="B14" s="11" t="s">
        <v>11</v>
      </c>
      <c r="C14" s="8">
        <v>0</v>
      </c>
      <c r="F14" s="13"/>
      <c r="G14" s="13"/>
      <c r="H14" s="13"/>
    </row>
    <row r="15" spans="2:9" ht="18.75" x14ac:dyDescent="0.3">
      <c r="B15" s="11" t="s">
        <v>19</v>
      </c>
      <c r="C15" s="8">
        <v>1</v>
      </c>
      <c r="F15" s="33" t="s">
        <v>92</v>
      </c>
    </row>
    <row r="16" spans="2:9" x14ac:dyDescent="0.25">
      <c r="B16" s="11" t="s">
        <v>13</v>
      </c>
      <c r="C16" s="8">
        <v>2</v>
      </c>
    </row>
    <row r="17" spans="2:3" x14ac:dyDescent="0.25">
      <c r="B17" s="11" t="s">
        <v>14</v>
      </c>
      <c r="C17" s="8">
        <v>2</v>
      </c>
    </row>
    <row r="18" spans="2:3" x14ac:dyDescent="0.25">
      <c r="B18" s="11" t="s">
        <v>12</v>
      </c>
      <c r="C18" s="8">
        <v>3</v>
      </c>
    </row>
    <row r="19" spans="2:3" x14ac:dyDescent="0.25">
      <c r="B19" s="11" t="s">
        <v>16</v>
      </c>
      <c r="C19" s="8">
        <v>3</v>
      </c>
    </row>
    <row r="20" spans="2:3" x14ac:dyDescent="0.25">
      <c r="B20" s="11" t="s">
        <v>17</v>
      </c>
      <c r="C20" s="8">
        <v>3</v>
      </c>
    </row>
    <row r="21" spans="2:3" x14ac:dyDescent="0.25">
      <c r="B21" s="11" t="s">
        <v>20</v>
      </c>
      <c r="C21" s="8">
        <v>3</v>
      </c>
    </row>
    <row r="22" spans="2:3" x14ac:dyDescent="0.25">
      <c r="B22" s="11" t="s">
        <v>21</v>
      </c>
      <c r="C22" s="8">
        <v>4</v>
      </c>
    </row>
    <row r="23" spans="2:3" x14ac:dyDescent="0.25">
      <c r="B23" s="11" t="s">
        <v>22</v>
      </c>
      <c r="C23" s="8">
        <v>5</v>
      </c>
    </row>
    <row r="24" spans="2:3" x14ac:dyDescent="0.25">
      <c r="B24" s="11" t="s">
        <v>15</v>
      </c>
      <c r="C24" s="8">
        <v>5</v>
      </c>
    </row>
    <row r="25" spans="2:3" ht="15.75" thickBot="1" x14ac:dyDescent="0.3">
      <c r="B25" s="12" t="s">
        <v>18</v>
      </c>
      <c r="C25" s="9">
        <v>7</v>
      </c>
    </row>
    <row r="26" spans="2:3" ht="15.75" thickBot="1" x14ac:dyDescent="0.3"/>
    <row r="27" spans="2:3" ht="15.75" thickBot="1" x14ac:dyDescent="0.3">
      <c r="B27" s="5" t="s">
        <v>29</v>
      </c>
      <c r="C27" s="7" t="s">
        <v>0</v>
      </c>
    </row>
    <row r="28" spans="2:3" x14ac:dyDescent="0.25">
      <c r="B28" s="14" t="s">
        <v>23</v>
      </c>
      <c r="C28" s="8">
        <v>0</v>
      </c>
    </row>
    <row r="29" spans="2:3" ht="30" x14ac:dyDescent="0.25">
      <c r="B29" s="14" t="s">
        <v>24</v>
      </c>
      <c r="C29" s="8">
        <v>15</v>
      </c>
    </row>
    <row r="30" spans="2:3" ht="60" x14ac:dyDescent="0.25">
      <c r="B30" s="14" t="s">
        <v>25</v>
      </c>
      <c r="C30" s="8">
        <v>30</v>
      </c>
    </row>
    <row r="31" spans="2:3" ht="45" x14ac:dyDescent="0.25">
      <c r="B31" s="14" t="s">
        <v>26</v>
      </c>
      <c r="C31" s="8">
        <v>50</v>
      </c>
    </row>
    <row r="32" spans="2:3" ht="30.75" thickBot="1" x14ac:dyDescent="0.3">
      <c r="B32" s="15" t="s">
        <v>27</v>
      </c>
      <c r="C32" s="9" t="s">
        <v>28</v>
      </c>
    </row>
    <row r="33" spans="2:3" ht="15.75" thickBot="1" x14ac:dyDescent="0.3"/>
    <row r="34" spans="2:3" ht="15.75" thickBot="1" x14ac:dyDescent="0.3">
      <c r="B34" s="5" t="s">
        <v>65</v>
      </c>
      <c r="C34" s="7" t="s">
        <v>0</v>
      </c>
    </row>
    <row r="35" spans="2:3" x14ac:dyDescent="0.25">
      <c r="B35" s="16" t="s">
        <v>30</v>
      </c>
      <c r="C35" s="17">
        <v>1</v>
      </c>
    </row>
    <row r="36" spans="2:3" x14ac:dyDescent="0.25">
      <c r="B36" s="2" t="s">
        <v>31</v>
      </c>
      <c r="C36" s="8">
        <v>3</v>
      </c>
    </row>
    <row r="37" spans="2:3" x14ac:dyDescent="0.25">
      <c r="B37" s="2" t="s">
        <v>32</v>
      </c>
      <c r="C37" s="8">
        <v>7</v>
      </c>
    </row>
    <row r="38" spans="2:3" x14ac:dyDescent="0.25">
      <c r="B38" s="2" t="s">
        <v>33</v>
      </c>
      <c r="C38" s="8">
        <v>10</v>
      </c>
    </row>
    <row r="39" spans="2:3" x14ac:dyDescent="0.25">
      <c r="B39" s="2" t="s">
        <v>34</v>
      </c>
      <c r="C39" s="8">
        <v>1</v>
      </c>
    </row>
    <row r="40" spans="2:3" x14ac:dyDescent="0.25">
      <c r="B40" s="2" t="s">
        <v>35</v>
      </c>
      <c r="C40" s="8">
        <v>10</v>
      </c>
    </row>
    <row r="41" spans="2:3" x14ac:dyDescent="0.25">
      <c r="B41" s="2" t="s">
        <v>36</v>
      </c>
      <c r="C41" s="8">
        <v>20</v>
      </c>
    </row>
    <row r="42" spans="2:3" x14ac:dyDescent="0.25">
      <c r="B42" s="2" t="s">
        <v>37</v>
      </c>
      <c r="C42" s="8">
        <v>5</v>
      </c>
    </row>
    <row r="43" spans="2:3" x14ac:dyDescent="0.25">
      <c r="B43" s="2" t="s">
        <v>38</v>
      </c>
      <c r="C43" s="8">
        <v>10</v>
      </c>
    </row>
    <row r="44" spans="2:3" x14ac:dyDescent="0.25">
      <c r="B44" s="2" t="s">
        <v>39</v>
      </c>
      <c r="C44" s="8">
        <v>15</v>
      </c>
    </row>
    <row r="45" spans="2:3" x14ac:dyDescent="0.25">
      <c r="B45" s="2" t="s">
        <v>40</v>
      </c>
      <c r="C45" s="8">
        <v>5</v>
      </c>
    </row>
    <row r="46" spans="2:3" x14ac:dyDescent="0.25">
      <c r="B46" s="2" t="s">
        <v>41</v>
      </c>
      <c r="C46" s="8">
        <v>20</v>
      </c>
    </row>
    <row r="47" spans="2:3" x14ac:dyDescent="0.25">
      <c r="B47" s="2" t="s">
        <v>42</v>
      </c>
      <c r="C47" s="8">
        <v>35</v>
      </c>
    </row>
    <row r="48" spans="2:3" x14ac:dyDescent="0.25">
      <c r="B48" s="2" t="s">
        <v>43</v>
      </c>
      <c r="C48" s="8">
        <v>50</v>
      </c>
    </row>
    <row r="49" spans="2:3" x14ac:dyDescent="0.25">
      <c r="B49" s="2" t="s">
        <v>44</v>
      </c>
      <c r="C49" s="8">
        <v>10</v>
      </c>
    </row>
    <row r="50" spans="2:3" x14ac:dyDescent="0.25">
      <c r="B50" s="2" t="s">
        <v>45</v>
      </c>
      <c r="C50" s="8">
        <v>25</v>
      </c>
    </row>
    <row r="51" spans="2:3" x14ac:dyDescent="0.25">
      <c r="B51" s="2" t="s">
        <v>46</v>
      </c>
      <c r="C51" s="8">
        <v>1</v>
      </c>
    </row>
    <row r="52" spans="2:3" x14ac:dyDescent="0.25">
      <c r="B52" s="2" t="s">
        <v>47</v>
      </c>
      <c r="C52" s="8">
        <v>10</v>
      </c>
    </row>
    <row r="53" spans="2:3" x14ac:dyDescent="0.25">
      <c r="B53" s="2" t="s">
        <v>48</v>
      </c>
      <c r="C53" s="8">
        <v>10</v>
      </c>
    </row>
    <row r="54" spans="2:3" x14ac:dyDescent="0.25">
      <c r="B54" s="2" t="s">
        <v>49</v>
      </c>
      <c r="C54" s="8">
        <v>10</v>
      </c>
    </row>
    <row r="55" spans="2:3" x14ac:dyDescent="0.25">
      <c r="B55" s="2" t="s">
        <v>50</v>
      </c>
      <c r="C55" s="8">
        <v>30</v>
      </c>
    </row>
    <row r="56" spans="2:3" x14ac:dyDescent="0.25">
      <c r="B56" s="2" t="s">
        <v>51</v>
      </c>
      <c r="C56" s="8">
        <v>1</v>
      </c>
    </row>
    <row r="57" spans="2:3" x14ac:dyDescent="0.25">
      <c r="B57" s="2" t="s">
        <v>52</v>
      </c>
      <c r="C57" s="8">
        <v>5</v>
      </c>
    </row>
    <row r="58" spans="2:3" x14ac:dyDescent="0.25">
      <c r="B58" s="2" t="s">
        <v>53</v>
      </c>
      <c r="C58" s="8">
        <v>20</v>
      </c>
    </row>
    <row r="59" spans="2:3" x14ac:dyDescent="0.25">
      <c r="B59" s="2" t="s">
        <v>54</v>
      </c>
      <c r="C59" s="8">
        <v>40</v>
      </c>
    </row>
    <row r="60" spans="2:3" x14ac:dyDescent="0.25">
      <c r="B60" s="2" t="s">
        <v>55</v>
      </c>
      <c r="C60" s="8">
        <v>20</v>
      </c>
    </row>
    <row r="61" spans="2:3" x14ac:dyDescent="0.25">
      <c r="B61" s="2" t="s">
        <v>56</v>
      </c>
      <c r="C61" s="8">
        <v>50</v>
      </c>
    </row>
    <row r="62" spans="2:3" x14ac:dyDescent="0.25">
      <c r="B62" s="2" t="s">
        <v>57</v>
      </c>
      <c r="C62" s="8">
        <v>5</v>
      </c>
    </row>
    <row r="63" spans="2:3" x14ac:dyDescent="0.25">
      <c r="B63" s="2" t="s">
        <v>58</v>
      </c>
      <c r="C63" s="8">
        <v>10</v>
      </c>
    </row>
    <row r="64" spans="2:3" x14ac:dyDescent="0.25">
      <c r="B64" s="2" t="s">
        <v>59</v>
      </c>
      <c r="C64" s="8">
        <v>20</v>
      </c>
    </row>
    <row r="65" spans="2:3" x14ac:dyDescent="0.25">
      <c r="B65" s="2" t="s">
        <v>60</v>
      </c>
      <c r="C65" s="8">
        <v>50</v>
      </c>
    </row>
    <row r="66" spans="2:3" x14ac:dyDescent="0.25">
      <c r="B66" s="2" t="s">
        <v>61</v>
      </c>
      <c r="C66" s="8">
        <v>5</v>
      </c>
    </row>
    <row r="67" spans="2:3" x14ac:dyDescent="0.25">
      <c r="B67" s="2" t="s">
        <v>62</v>
      </c>
      <c r="C67" s="8">
        <v>1</v>
      </c>
    </row>
    <row r="68" spans="2:3" x14ac:dyDescent="0.25">
      <c r="B68" s="2" t="s">
        <v>63</v>
      </c>
      <c r="C68" s="8">
        <v>20</v>
      </c>
    </row>
    <row r="69" spans="2:3" ht="15.75" thickBot="1" x14ac:dyDescent="0.3">
      <c r="B69" s="3" t="s">
        <v>64</v>
      </c>
      <c r="C69" s="9">
        <v>5</v>
      </c>
    </row>
  </sheetData>
  <mergeCells count="4">
    <mergeCell ref="F13:H13"/>
    <mergeCell ref="F2:H2"/>
    <mergeCell ref="F10:G10"/>
    <mergeCell ref="F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F6F8F-5B1F-4D8C-B822-F26410D5D284}">
  <dimension ref="B1:I20"/>
  <sheetViews>
    <sheetView showGridLines="0" workbookViewId="0">
      <selection activeCell="C5" sqref="C5"/>
    </sheetView>
  </sheetViews>
  <sheetFormatPr defaultRowHeight="15" x14ac:dyDescent="0.25"/>
  <cols>
    <col min="2" max="2" width="34.42578125" bestFit="1" customWidth="1"/>
    <col min="3" max="3" width="9.140625" style="6"/>
  </cols>
  <sheetData>
    <row r="1" spans="2:9" ht="15.75" thickBot="1" x14ac:dyDescent="0.3"/>
    <row r="2" spans="2:9" ht="15.75" thickBot="1" x14ac:dyDescent="0.3">
      <c r="B2" s="1" t="s">
        <v>88</v>
      </c>
      <c r="C2" s="10" t="s">
        <v>0</v>
      </c>
      <c r="F2" s="19" t="s">
        <v>91</v>
      </c>
      <c r="G2" s="20"/>
      <c r="H2" s="20"/>
      <c r="I2" s="21"/>
    </row>
    <row r="3" spans="2:9" x14ac:dyDescent="0.25">
      <c r="B3" s="2" t="s">
        <v>76</v>
      </c>
      <c r="C3" s="8">
        <v>0</v>
      </c>
    </row>
    <row r="4" spans="2:9" ht="18.75" x14ac:dyDescent="0.3">
      <c r="B4" s="2" t="s">
        <v>77</v>
      </c>
      <c r="C4" s="8">
        <v>2</v>
      </c>
      <c r="F4" s="33" t="s">
        <v>93</v>
      </c>
    </row>
    <row r="5" spans="2:9" x14ac:dyDescent="0.25">
      <c r="B5" s="2" t="s">
        <v>78</v>
      </c>
      <c r="C5" s="8">
        <v>4</v>
      </c>
    </row>
    <row r="6" spans="2:9" x14ac:dyDescent="0.25">
      <c r="B6" s="2" t="s">
        <v>79</v>
      </c>
      <c r="C6" s="8">
        <v>6</v>
      </c>
    </row>
    <row r="7" spans="2:9" x14ac:dyDescent="0.25">
      <c r="B7" s="2" t="s">
        <v>80</v>
      </c>
      <c r="C7" s="8">
        <v>8</v>
      </c>
    </row>
    <row r="8" spans="2:9" ht="15.75" thickBot="1" x14ac:dyDescent="0.3">
      <c r="B8" s="3" t="s">
        <v>81</v>
      </c>
      <c r="C8" s="9">
        <v>10</v>
      </c>
    </row>
    <row r="10" spans="2:9" ht="15.75" thickBot="1" x14ac:dyDescent="0.3"/>
    <row r="11" spans="2:9" x14ac:dyDescent="0.25">
      <c r="B11" s="1" t="s">
        <v>89</v>
      </c>
      <c r="C11" s="10" t="s">
        <v>0</v>
      </c>
    </row>
    <row r="12" spans="2:9" x14ac:dyDescent="0.25">
      <c r="B12" s="2" t="s">
        <v>82</v>
      </c>
      <c r="C12" s="8">
        <v>10</v>
      </c>
    </row>
    <row r="13" spans="2:9" ht="15.75" thickBot="1" x14ac:dyDescent="0.3">
      <c r="B13" s="3" t="s">
        <v>83</v>
      </c>
      <c r="C13" s="9">
        <v>0</v>
      </c>
    </row>
    <row r="15" spans="2:9" ht="15.75" thickBot="1" x14ac:dyDescent="0.3"/>
    <row r="16" spans="2:9" x14ac:dyDescent="0.25">
      <c r="B16" s="1" t="s">
        <v>90</v>
      </c>
      <c r="C16" s="10" t="s">
        <v>0</v>
      </c>
    </row>
    <row r="17" spans="2:3" x14ac:dyDescent="0.25">
      <c r="B17" s="2" t="s">
        <v>84</v>
      </c>
      <c r="C17" s="8">
        <v>-5</v>
      </c>
    </row>
    <row r="18" spans="2:3" x14ac:dyDescent="0.25">
      <c r="B18" s="2" t="s">
        <v>85</v>
      </c>
      <c r="C18" s="8">
        <v>0</v>
      </c>
    </row>
    <row r="19" spans="2:3" x14ac:dyDescent="0.25">
      <c r="B19" s="2" t="s">
        <v>86</v>
      </c>
      <c r="C19" s="8">
        <v>5</v>
      </c>
    </row>
    <row r="20" spans="2:3" ht="15.75" thickBot="1" x14ac:dyDescent="0.3">
      <c r="B20" s="3" t="s">
        <v>87</v>
      </c>
      <c r="C20" s="9">
        <v>5</v>
      </c>
    </row>
  </sheetData>
  <mergeCells count="1">
    <mergeCell ref="F2:I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In Progress Response" ma:contentTypeID="0x0101003FDC8DB2EFA0734493CFBBBD1CB93690005CC82022603A0947A2C5F5F1889FA752" ma:contentTypeVersion="106" ma:contentTypeDescription="" ma:contentTypeScope="" ma:versionID="3e1eeca02288d2d56760978b49ba2396">
  <xsd:schema xmlns:xsd="http://www.w3.org/2001/XMLSchema" xmlns:xs="http://www.w3.org/2001/XMLSchema" xmlns:p="http://schemas.microsoft.com/office/2006/metadata/properties" xmlns:ns1="8430d550-c2bd-4ade-ae56-0b82b076c537" xmlns:ns3="d1269d0e-3d21-492c-95ee-c4f1a377396e" xmlns:ns4="http://schemas.microsoft.com/sharepoint/v3/fields" xmlns:ns5="http://schemas.microsoft.com/sharepoint/v4" targetNamespace="http://schemas.microsoft.com/office/2006/metadata/properties" ma:root="true" ma:fieldsID="1c3bb2a32a777f026ab08c38bb3baf93" ns1:_="" ns3:_="" ns4:_="" ns5:_="">
    <xsd:import namespace="8430d550-c2bd-4ade-ae56-0b82b076c537"/>
    <xsd:import namespace="d1269d0e-3d21-492c-95ee-c4f1a377396e"/>
    <xsd:import namespace="http://schemas.microsoft.com/sharepoint/v3/fields"/>
    <xsd:import namespace="http://schemas.microsoft.com/sharepoint/v4"/>
    <xsd:element name="properties">
      <xsd:complexType>
        <xsd:sequence>
          <xsd:element name="documentManagement">
            <xsd:complexType>
              <xsd:all>
                <xsd:element ref="ns1:HeaderSpid" minOccurs="0"/>
                <xsd:element ref="ns1:RimsSpid" minOccurs="0"/>
                <xsd:element ref="ns1:Assignee" minOccurs="0"/>
                <xsd:element ref="ns1:Attorney" minOccurs="0"/>
                <xsd:element ref="ns1:Question_x0020_Number" minOccurs="0"/>
                <xsd:element ref="ns1:Response_x0020_Date" minOccurs="0"/>
                <xsd:element ref="ns1:Received_x0020_Date" minOccurs="0"/>
                <xsd:element ref="ns1:Document_x0020_Type" minOccurs="0"/>
                <xsd:element ref="ns1:Data_x0020_Request_x0020_Set_x0020_Name1" minOccurs="0"/>
                <xsd:element ref="ns1:Data_x0020_Request_x0020_Set_x0020_Name" minOccurs="0"/>
                <xsd:element ref="ns1:Question" minOccurs="0"/>
                <xsd:element ref="ns3:Party" minOccurs="0"/>
                <xsd:element ref="ns1:Classification" minOccurs="0"/>
                <xsd:element ref="ns4:_Status" minOccurs="0"/>
                <xsd:element ref="ns1:Review_x0020_Status" minOccurs="0"/>
                <xsd:element ref="ns3:Test_x0020_WF" minOccurs="0"/>
                <xsd:element ref="ns3:Reassignment" minOccurs="0"/>
                <xsd:element ref="ns1:Year" minOccurs="0"/>
                <xsd:element ref="ns1:Proceeding_x0020_Number" minOccurs="0"/>
                <xsd:element ref="ns1:_dlc_DocIdPersistId" minOccurs="0"/>
                <xsd:element ref="ns1:_dlc_DocId" minOccurs="0"/>
                <xsd:element ref="ns1:Witness" minOccurs="0"/>
                <xsd:element ref="ns1:SharedWithUsers" minOccurs="0"/>
                <xsd:element ref="ns1:SharedWithDetails" minOccurs="0"/>
                <xsd:element ref="ns3:MediaServiceMetadata" minOccurs="0"/>
                <xsd:element ref="ns3:MediaServiceFastMetadata" minOccurs="0"/>
                <xsd:element ref="ns1:_dlc_DocIdUrl" minOccurs="0"/>
                <xsd:element ref="ns1:DR_x0020_360_x0020_Link" minOccurs="0"/>
                <xsd:element ref="ns5:IconOverlay" minOccurs="0"/>
                <xsd:element ref="ns3:MediaServiceAutoTags" minOccurs="0"/>
                <xsd:element ref="ns3:MediaServiceOCR" minOccurs="0"/>
                <xsd:element ref="ns3:Document_x0020_Review_x0020_Status" minOccurs="0"/>
                <xsd:element ref="ns1:Acronym" minOccurs="0"/>
                <xsd:element ref="ns1:Party" minOccurs="0"/>
                <xsd:element ref="ns3:MediaServiceEventHashCode" minOccurs="0"/>
                <xsd:element ref="ns3:MediaServiceGenerationTime" minOccurs="0"/>
                <xsd:element ref="ns1:Agency" minOccurs="0"/>
                <xsd:element ref="ns3:MediaServiceDateTaken" minOccurs="0"/>
                <xsd:element ref="ns3:Start_x0020_Security_x0020_WF" minOccurs="0"/>
                <xsd:element ref="ns3:MediaServiceLocation" minOccurs="0"/>
                <xsd:element ref="ns3:MediaServiceAutoKeyPoints" minOccurs="0"/>
                <xsd:element ref="ns3:MediaServiceKeyPoints" minOccurs="0"/>
                <xsd:element ref="ns3:Manual_x0020_Handling" minOccurs="0"/>
                <xsd:element ref="ns3:Volume" minOccurs="0"/>
                <xsd:element ref="ns3:Exhibi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HeaderSpid" ma:index="0" nillable="true" ma:displayName="HeaderSpid" ma:indexed="true" ma:internalName="HeaderSpid" ma:readOnly="false">
      <xsd:simpleType>
        <xsd:restriction base="dms:Text">
          <xsd:maxLength value="255"/>
        </xsd:restriction>
      </xsd:simpleType>
    </xsd:element>
    <xsd:element name="RimsSpid" ma:index="1" nillable="true" ma:displayName="RimsSpid" ma:indexed="true" ma:internalName="RimsSpid">
      <xsd:simpleType>
        <xsd:restriction base="dms:Text">
          <xsd:maxLength value="255"/>
        </xsd:restriction>
      </xsd:simpleType>
    </xsd:element>
    <xsd:element name="Assignee" ma:index="4" nillable="true" ma:displayName="Assignee" ma:indexed="true" ma:list="UserInfo" ma:SharePointGroup="0" ma:internalName="Assigne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ttorney" ma:index="5" nillable="true" ma:displayName="Attorney" ma:list="UserInfo" ma:SharePointGroup="0" ma:internalName="Attorne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Question_x0020_Number" ma:index="6" nillable="true" ma:displayName="Question Number" ma:indexed="true" ma:internalName="Question_x0020_Number" ma:readOnly="false">
      <xsd:simpleType>
        <xsd:restriction base="dms:Text">
          <xsd:maxLength value="255"/>
        </xsd:restriction>
      </xsd:simpleType>
    </xsd:element>
    <xsd:element name="Response_x0020_Date" ma:index="7" nillable="true" ma:displayName="Response Date" ma:format="DateOnly" ma:internalName="Response_x0020_Date" ma:readOnly="false">
      <xsd:simpleType>
        <xsd:restriction base="dms:DateTime"/>
      </xsd:simpleType>
    </xsd:element>
    <xsd:element name="Received_x0020_Date" ma:index="8" nillable="true" ma:displayName="Received Date" ma:format="DateOnly" ma:indexed="true" ma:internalName="Received_x0020_Date">
      <xsd:simpleType>
        <xsd:restriction base="dms:DateTime"/>
      </xsd:simpleType>
    </xsd:element>
    <xsd:element name="Document_x0020_Type" ma:index="9" nillable="true" ma:displayName="Document Type" ma:default="Attachment" ma:format="Dropdown" ma:indexed="true" ma:internalName="Document_x0020_Type">
      <xsd:simpleType>
        <xsd:restriction base="dms:Choice">
          <xsd:enumeration value="Attachment"/>
          <xsd:enumeration value="Answer"/>
          <xsd:enumeration value="Declaration"/>
          <xsd:enumeration value="Production Overlay"/>
          <xsd:enumeration value="CPUC Initial Request"/>
          <xsd:enumeration value="DO NOT PRODUCE"/>
          <xsd:enumeration value="Transmittal"/>
          <xsd:enumeration value="Confirmation"/>
        </xsd:restriction>
      </xsd:simpleType>
    </xsd:element>
    <xsd:element name="Data_x0020_Request_x0020_Set_x0020_Name1" ma:index="10" nillable="true" ma:displayName="Data Request Set Name" ma:indexed="true" ma:internalName="Data_x0020_Request_x0020_Set_x0020_Name1">
      <xsd:simpleType>
        <xsd:restriction base="dms:Text">
          <xsd:maxLength value="255"/>
        </xsd:restriction>
      </xsd:simpleType>
    </xsd:element>
    <xsd:element name="Data_x0020_Request_x0020_Set_x0020_Name" ma:index="11" nillable="true" ma:displayName="Data Request Set" ma:internalName="Data_x0020_Request_x0020_Set_x0020_Name">
      <xsd:simpleType>
        <xsd:restriction base="dms:Text">
          <xsd:maxLength value="255"/>
        </xsd:restriction>
      </xsd:simpleType>
    </xsd:element>
    <xsd:element name="Question" ma:index="12" nillable="true" ma:displayName="Question" ma:internalName="Question">
      <xsd:simpleType>
        <xsd:restriction base="dms:Note"/>
      </xsd:simpleType>
    </xsd:element>
    <xsd:element name="Classification" ma:index="14" nillable="true" ma:displayName="Classification" ma:default="Public" ma:format="Dropdown" ma:internalName="Classification">
      <xsd:simpleType>
        <xsd:restriction base="dms:Choice">
          <xsd:enumeration value="Public"/>
          <xsd:enumeration value="Confidential"/>
          <xsd:enumeration value="Internal"/>
        </xsd:restriction>
      </xsd:simpleType>
    </xsd:element>
    <xsd:element name="Review_x0020_Status" ma:index="16" nillable="true" ma:displayName="Review Status" ma:format="Hyperlink" ma:internalName="Review_x0020_Status">
      <xsd:complexType>
        <xsd:complexContent>
          <xsd:extension base="dms:URL">
            <xsd:sequence>
              <xsd:element name="Url" type="dms:ValidUrl" minOccurs="0" nillable="true"/>
              <xsd:element name="Description" type="xsd:string" nillable="true"/>
            </xsd:sequence>
          </xsd:extension>
        </xsd:complexContent>
      </xsd:complexType>
    </xsd:element>
    <xsd:element name="Year" ma:index="19" nillable="true" ma:displayName="Year" ma:default="2021" ma:indexed="true" ma:internalName="Year">
      <xsd:simpleType>
        <xsd:restriction base="dms:Text">
          <xsd:maxLength value="255"/>
        </xsd:restriction>
      </xsd:simpleType>
    </xsd:element>
    <xsd:element name="Proceeding_x0020_Number" ma:index="20" nillable="true" ma:displayName="Proceeding Number" ma:indexed="true" ma:internalName="Proceeding_x0020_Number">
      <xsd:simpleType>
        <xsd:restriction base="dms:Text">
          <xsd:maxLength value="255"/>
        </xsd:restriction>
      </xsd:simpleType>
    </xsd:element>
    <xsd:element name="_dlc_DocIdPersistId" ma:index="22" nillable="true" ma:displayName="Persist ID" ma:description="Keep ID on add." ma:hidden="true" ma:internalName="_dlc_DocIdPersistId" ma:readOnly="true">
      <xsd:simpleType>
        <xsd:restriction base="dms:Boolean"/>
      </xsd:simpleType>
    </xsd:element>
    <xsd:element name="_dlc_DocId" ma:index="24" nillable="true" ma:displayName="Document ID Value" ma:description="The value of the document ID assigned to this item." ma:internalName="_dlc_DocId" ma:readOnly="true">
      <xsd:simpleType>
        <xsd:restriction base="dms:Text"/>
      </xsd:simpleType>
    </xsd:element>
    <xsd:element name="Witness" ma:index="25" nillable="true" ma:displayName="Witness" ma:hidden="true" ma:list="UserInfo" ma:SharePointGroup="0" ma:internalName="Witnes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Users" ma:index="2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internalName="SharedWithDetails" ma:readOnly="true">
      <xsd:simpleType>
        <xsd:restriction base="dms:Note">
          <xsd:maxLength value="255"/>
        </xsd:restriction>
      </xsd:simpleType>
    </xsd:element>
    <xsd:element name="_dlc_DocIdUrl" ma:index="3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DR_x0020_360_x0020_Link" ma:index="37"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Acronym" ma:index="42" nillable="true" ma:displayName="Acronym" ma:internalName="Acronym">
      <xsd:simpleType>
        <xsd:restriction base="dms:Text">
          <xsd:maxLength value="255"/>
        </xsd:restriction>
      </xsd:simpleType>
    </xsd:element>
    <xsd:element name="Party" ma:index="43" nillable="true" ma:displayName="PartyTxt" ma:internalName="Party0" ma:readOnly="false">
      <xsd:simpleType>
        <xsd:restriction base="dms:Text">
          <xsd:maxLength value="255"/>
        </xsd:restriction>
      </xsd:simpleType>
    </xsd:element>
    <xsd:element name="Agency" ma:index="46" nillable="true" ma:displayName="Agency" ma:internalName="Agenc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269d0e-3d21-492c-95ee-c4f1a377396e" elementFormDefault="qualified">
    <xsd:import namespace="http://schemas.microsoft.com/office/2006/documentManagement/types"/>
    <xsd:import namespace="http://schemas.microsoft.com/office/infopath/2007/PartnerControls"/>
    <xsd:element name="Party" ma:index="13" nillable="true" ma:displayName="Party" ma:indexed="true" ma:list="{0d6e30c2-f70e-486c-88bb-1fbf684d938e}" ma:internalName="Party" ma:showField="Title" ma:web="8430d550-c2bd-4ade-ae56-0b82b076c537">
      <xsd:simpleType>
        <xsd:restriction base="dms:Lookup"/>
      </xsd:simpleType>
    </xsd:element>
    <xsd:element name="Test_x0020_WF" ma:index="17" nillable="true" ma:displayName="Update FYI" ma:internalName="Test_x0020_WF">
      <xsd:complexType>
        <xsd:complexContent>
          <xsd:extension base="dms:URL">
            <xsd:sequence>
              <xsd:element name="Url" type="dms:ValidUrl" minOccurs="0" nillable="true"/>
              <xsd:element name="Description" type="xsd:string" nillable="true"/>
            </xsd:sequence>
          </xsd:extension>
        </xsd:complexContent>
      </xsd:complexType>
    </xsd:element>
    <xsd:element name="Reassignment" ma:index="18" nillable="true" ma:displayName="Reassignment" ma:internalName="Reassignment">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AutoTags" ma:index="39" nillable="true" ma:displayName="MediaServiceAutoTags" ma:internalName="MediaServiceAutoTags" ma:readOnly="true">
      <xsd:simpleType>
        <xsd:restriction base="dms:Text"/>
      </xsd:simpleType>
    </xsd:element>
    <xsd:element name="MediaServiceOCR" ma:index="40" nillable="true" ma:displayName="MediaServiceOCR" ma:internalName="MediaServiceOCR" ma:readOnly="true">
      <xsd:simpleType>
        <xsd:restriction base="dms:Note">
          <xsd:maxLength value="255"/>
        </xsd:restriction>
      </xsd:simpleType>
    </xsd:element>
    <xsd:element name="Document_x0020_Review_x0020_Status" ma:index="41" nillable="true" ma:displayName="Document Review Status" ma:indexed="true" ma:internalName="Document_x0020_Review_x0020_Status">
      <xsd:simpleType>
        <xsd:restriction base="dms:Text">
          <xsd:maxLength value="255"/>
        </xsd:restriction>
      </xsd:simpleType>
    </xsd:element>
    <xsd:element name="MediaServiceEventHashCode" ma:index="44" nillable="true" ma:displayName="MediaServiceEventHashCode" ma:hidden="true" ma:internalName="MediaServiceEventHashCode" ma:readOnly="true">
      <xsd:simpleType>
        <xsd:restriction base="dms:Text"/>
      </xsd:simpleType>
    </xsd:element>
    <xsd:element name="MediaServiceGenerationTime" ma:index="45" nillable="true" ma:displayName="MediaServiceGenerationTime" ma:hidden="true" ma:internalName="MediaServiceGenerationTime" ma:readOnly="true">
      <xsd:simpleType>
        <xsd:restriction base="dms:Text"/>
      </xsd:simpleType>
    </xsd:element>
    <xsd:element name="MediaServiceDateTaken" ma:index="47" nillable="true" ma:displayName="MediaServiceDateTaken" ma:hidden="true" ma:internalName="MediaServiceDateTaken" ma:readOnly="true">
      <xsd:simpleType>
        <xsd:restriction base="dms:Text"/>
      </xsd:simpleType>
    </xsd:element>
    <xsd:element name="Start_x0020_Security_x0020_WF" ma:index="55" nillable="true" ma:displayName="Start Security WF" ma:internalName="Start_x0020_Security_x0020_WF">
      <xsd:complexType>
        <xsd:complexContent>
          <xsd:extension base="dms:URL">
            <xsd:sequence>
              <xsd:element name="Url" type="dms:ValidUrl" minOccurs="0" nillable="true"/>
              <xsd:element name="Description" type="xsd:string" nillable="true"/>
            </xsd:sequence>
          </xsd:extension>
        </xsd:complexContent>
      </xsd:complexType>
    </xsd:element>
    <xsd:element name="MediaServiceLocation" ma:index="56" nillable="true" ma:displayName="Location" ma:internalName="MediaServiceLocation" ma:readOnly="true">
      <xsd:simpleType>
        <xsd:restriction base="dms:Text"/>
      </xsd:simpleType>
    </xsd:element>
    <xsd:element name="MediaServiceAutoKeyPoints" ma:index="57" nillable="true" ma:displayName="MediaServiceAutoKeyPoints" ma:hidden="true" ma:internalName="MediaServiceAutoKeyPoints" ma:readOnly="true">
      <xsd:simpleType>
        <xsd:restriction base="dms:Note"/>
      </xsd:simpleType>
    </xsd:element>
    <xsd:element name="MediaServiceKeyPoints" ma:index="58" nillable="true" ma:displayName="KeyPoints" ma:internalName="MediaServiceKeyPoints" ma:readOnly="true">
      <xsd:simpleType>
        <xsd:restriction base="dms:Note">
          <xsd:maxLength value="255"/>
        </xsd:restriction>
      </xsd:simpleType>
    </xsd:element>
    <xsd:element name="Manual_x0020_Handling" ma:index="59" nillable="true" ma:displayName="Manual Handling" ma:internalName="Manual_x0020_Handling">
      <xsd:complexType>
        <xsd:complexContent>
          <xsd:extension base="dms:URL">
            <xsd:sequence>
              <xsd:element name="Url" type="dms:ValidUrl" minOccurs="0" nillable="true"/>
              <xsd:element name="Description" type="xsd:string" nillable="true"/>
            </xsd:sequence>
          </xsd:extension>
        </xsd:complexContent>
      </xsd:complexType>
    </xsd:element>
    <xsd:element name="Volume" ma:index="60" nillable="true" ma:displayName="Volume" ma:internalName="Volume">
      <xsd:simpleType>
        <xsd:restriction base="dms:Text">
          <xsd:maxLength value="255"/>
        </xsd:restriction>
      </xsd:simpleType>
    </xsd:element>
    <xsd:element name="Exhibit" ma:index="61" nillable="true" ma:displayName="Exhibit" ma:internalName="Exhibi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5"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1"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WSD-SCE-002 - 093 (SCE-43895-I-408)</Data_x0020_Request_x0020_Set_x0020_Name>
    <Response_x0020_Date xmlns="8430d550-c2bd-4ade-ae56-0b82b076c537">2020-03-09T07:00:00+00:00</Response_x0020_Date>
    <Acronym xmlns="8430d550-c2bd-4ade-ae56-0b82b076c537">Resolution WSD-001 to Establish Procedures for the Wildfire Safety Division's Review of 2020 Wildfire Mitigation Plans Pursuant to PUC Sections 8386 and 8386.3</Acronym>
    <RimsSpid xmlns="8430d550-c2bd-4ade-ae56-0b82b076c537">21729</RimsSpid>
    <_Status xmlns="http://schemas.microsoft.com/sharepoint/v3/fields" xsi:nil="true"/>
    <IconOverlay xmlns="http://schemas.microsoft.com/sharepoint/v4" xsi:nil="true"/>
    <Data_x0020_Request_x0020_Set_x0020_Name1 xmlns="8430d550-c2bd-4ade-ae56-0b82b076c537">WSD-SCE-002</Data_x0020_Request_x0020_Set_x0020_Name1>
    <Received_x0020_Date xmlns="8430d550-c2bd-4ade-ae56-0b82b076c537">2020-03-05T08:00:00+00:00</Received_x0020_Date>
    <Year xmlns="8430d550-c2bd-4ade-ae56-0b82b076c537">2021</Year>
    <HeaderSpid xmlns="8430d550-c2bd-4ade-ae56-0b82b076c537">3270</HeaderSpid>
    <Question xmlns="8430d550-c2bd-4ade-ae56-0b82b076c537">A. Item Index [For CPUC tracking purposes. Please reference this item index with the response provided.]
SCE-43895-I-408
B. Request Type
Request for additional specificity or clarification regarding information submitted in WMP or maturity survey
C. Relevant section of WMP (if applicable)
5.3.5
D. Relevant question in Maturity Survey (if applicable)
NA
E. Relevant meeting or call (if applicable)
NA
F. Specific Data request
Provide SCE’s HTMP Tree Risk Calculator, as described in section 5.3.5.16.1 on page 5-102.</Question>
    <Classification xmlns="8430d550-c2bd-4ade-ae56-0b82b076c537">Public</Classification>
    <Proceeding_x0020_Number xmlns="8430d550-c2bd-4ade-ae56-0b82b076c537">WSD-001</Proceeding_x0020_Number>
    <Party xmlns="8430d550-c2bd-4ade-ae56-0b82b076c537" xsi:nil="true"/>
    <DR_x0020_360_x0020_Link xmlns="8430d550-c2bd-4ade-ae56-0b82b076c537">
      <Url xsi:nil="true"/>
      <Description xsi:nil="true"/>
    </DR_x0020_360_x0020_Link>
    <Agency xmlns="8430d550-c2bd-4ade-ae56-0b82b076c537" xsi:nil="true"/>
    <_dlc_DocId xmlns="8430d550-c2bd-4ade-ae56-0b82b076c537">RCMS365-1419139168-85800</_dlc_DocId>
    <_dlc_DocIdUrl xmlns="8430d550-c2bd-4ade-ae56-0b82b076c537">
      <Url>https://edisonintl.sharepoint.com/teams/rcms365/_layouts/15/DocIdRedir.aspx?ID=RCMS365-1419139168-85800</Url>
      <Description>RCMS365-1419139168-85800</Description>
    </_dlc_DocIdUrl>
    <Witness xmlns="8430d550-c2bd-4ade-ae56-0b82b076c537">
      <UserInfo>
        <DisplayName/>
        <AccountId xsi:nil="true"/>
        <AccountType/>
      </UserInfo>
    </Witness>
    <Assignee xmlns="8430d550-c2bd-4ade-ae56-0b82b076c537">
      <UserInfo>
        <DisplayName>BILL KOTTEAKOS</DisplayName>
        <AccountId>2333</AccountId>
        <AccountType/>
      </UserInfo>
    </Assignee>
    <Question_x0020_Number xmlns="8430d550-c2bd-4ade-ae56-0b82b076c537">093 (SCE-43895-I-408)</Question_x0020_Number>
    <Attorney xmlns="8430d550-c2bd-4ade-ae56-0b82b076c537">
      <UserInfo>
        <DisplayName>Gary Chen</DisplayName>
        <AccountId>1306</AccountId>
        <AccountType/>
      </UserInfo>
    </Attorney>
    <Document_x0020_Type xmlns="8430d550-c2bd-4ade-ae56-0b82b076c537">Attachment</Document_x0020_Type>
    <Document_x0020_Review_x0020_Status xmlns="d1269d0e-3d21-492c-95ee-c4f1a377396e">Pending for Case Admin</Document_x0020_Review_x0020_Status>
    <Manual_x0020_Handling xmlns="d1269d0e-3d21-492c-95ee-c4f1a377396e">
      <Url>https://edisonintl.sharepoint.com/teams/rcms365/_layouts/15/wrkstat.aspx?List=d1269d0e-3d21-492c-95ee-c4f1a377396e&amp;WorkflowInstanceName=16f6ef6b-1ceb-4ea8-a00f-81eb244cf641</Url>
      <Description>Completed</Description>
    </Manual_x0020_Handling>
    <Test_x0020_WF xmlns="d1269d0e-3d21-492c-95ee-c4f1a377396e">
      <Url xsi:nil="true"/>
      <Description xsi:nil="true"/>
    </Test_x0020_WF>
    <Reassignment xmlns="d1269d0e-3d21-492c-95ee-c4f1a377396e">
      <Url xsi:nil="true"/>
      <Description xsi:nil="true"/>
    </Reassignment>
    <Start_x0020_Security_x0020_WF xmlns="d1269d0e-3d21-492c-95ee-c4f1a377396e">
      <Url xsi:nil="true"/>
      <Description xsi:nil="true"/>
    </Start_x0020_Security_x0020_WF>
    <Volume xmlns="d1269d0e-3d21-492c-95ee-c4f1a377396e" xsi:nil="true"/>
    <Exhibit xmlns="d1269d0e-3d21-492c-95ee-c4f1a377396e" xsi:nil="true"/>
    <Review_x0020_Status xmlns="8430d550-c2bd-4ade-ae56-0b82b076c537">
      <Url>https://edisonintl.sharepoint.com/teams/rcms365/_layouts/15/wrkstat.aspx?List=21149cbb-4f61-4bd7-8a64-8d38b2a0e31c&amp;WorkflowInstanceName=4d22b3bd-f0cc-4974-aca6-bec2883f600a</Url>
      <Description>Ready for Case Admin</Description>
    </Review_x0020_Status>
    <Party xmlns="d1269d0e-3d21-492c-95ee-c4f1a377396e">186</Party>
  </documentManagement>
</p:properties>
</file>

<file path=customXml/itemProps1.xml><?xml version="1.0" encoding="utf-8"?>
<ds:datastoreItem xmlns:ds="http://schemas.openxmlformats.org/officeDocument/2006/customXml" ds:itemID="{7E594A61-B50A-4EA2-B4E7-721E99BF7027}"/>
</file>

<file path=customXml/itemProps2.xml><?xml version="1.0" encoding="utf-8"?>
<ds:datastoreItem xmlns:ds="http://schemas.openxmlformats.org/officeDocument/2006/customXml" ds:itemID="{2D32DB51-DB99-4DBD-B7B3-E075C5EE5868}"/>
</file>

<file path=customXml/itemProps3.xml><?xml version="1.0" encoding="utf-8"?>
<ds:datastoreItem xmlns:ds="http://schemas.openxmlformats.org/officeDocument/2006/customXml" ds:itemID="{9387DB8D-3481-4135-9664-133188F75C74}"/>
</file>

<file path=customXml/itemProps4.xml><?xml version="1.0" encoding="utf-8"?>
<ds:datastoreItem xmlns:ds="http://schemas.openxmlformats.org/officeDocument/2006/customXml" ds:itemID="{E6DCB653-884D-41DA-BD85-1A53F603EF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Tree Risk Model</vt:lpstr>
      <vt:lpstr>Likelihood of Failure (LoF) </vt:lpstr>
      <vt:lpstr>Impact Strike Score (ISS)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Chen, Phil</dc:creator>
  <cp:lastModifiedBy>Chen, Phil</cp:lastModifiedBy>
  <dcterms:created xsi:type="dcterms:W3CDTF">2019-06-19T17:48:16Z</dcterms:created>
  <dcterms:modified xsi:type="dcterms:W3CDTF">2019-06-19T19:13:21Z</dcterms:modified>
  <cp:contentStatus>(5) Approved For Case Admin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0x0101003FDC8DB2EFA0734493CFBBBD1CB93690005CC82022603A0947A2C5F5F1889FA752</vt:lpwstr>
  </property>
  <property fmtid="{D5CDD505-2E9C-101B-9397-08002B2CF9AE}" pid="3" name="_dlc_DocIdItemGuid">
    <vt:lpwstr>75bbf584-265d-4cb1-a062-0ef5edb92989</vt:lpwstr>
  </property>
  <property fmtid="{D5CDD505-2E9C-101B-9397-08002B2CF9AE}" pid="4" name="_docset_NoMedatataSyncRequired">
    <vt:lpwstr>False</vt:lpwstr>
  </property>
  <property fmtid="{D5CDD505-2E9C-101B-9397-08002B2CF9AE}" pid="5" name="Review Status">
    <vt:lpwstr>https://edisonintl.sharepoint.com/teams/rcms365/_layouts/15/wrkstat.aspx?List=21149cbb-4f61-4bd7-8a64-8d38b2a0e31c&amp;WorkflowInstanceName=51991fd5-40e2-46f5-b522-51003ac60568, Completed</vt:lpwstr>
  </property>
  <property fmtid="{D5CDD505-2E9C-101B-9397-08002B2CF9AE}" pid="6" name="Start Security WF">
    <vt:lpwstr>, </vt:lpwstr>
  </property>
  <property fmtid="{D5CDD505-2E9C-101B-9397-08002B2CF9AE}" pid="7" name="Party0">
    <vt:lpwstr>75;#TURN</vt:lpwstr>
  </property>
  <property fmtid="{D5CDD505-2E9C-101B-9397-08002B2CF9AE}" pid="8" name="Reassignment">
    <vt:lpwstr>, </vt:lpwstr>
  </property>
  <property fmtid="{D5CDD505-2E9C-101B-9397-08002B2CF9AE}" pid="9" name="Data Request Set Name1">
    <vt:lpwstr>TURN-SCE-012</vt:lpwstr>
  </property>
  <property fmtid="{D5CDD505-2E9C-101B-9397-08002B2CF9AE}" pid="10" name="Test WF">
    <vt:lpwstr>, </vt:lpwstr>
  </property>
  <property fmtid="{D5CDD505-2E9C-101B-9397-08002B2CF9AE}" pid="11" name="Document Review Status">
    <vt:lpwstr>Pending for Case Admin</vt:lpwstr>
  </property>
  <property fmtid="{D5CDD505-2E9C-101B-9397-08002B2CF9AE}" pid="12" name="Modified Date">
    <vt:filetime>2019-06-25T07:00:00Z</vt:filetime>
  </property>
</Properties>
</file>